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RATIOS ECONÓMICOS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D21" i="2" l="1"/>
  <c r="R2" i="3"/>
  <c r="Q2" i="3"/>
  <c r="P2" i="3"/>
  <c r="O2" i="3"/>
  <c r="N2" i="3"/>
  <c r="M2" i="3"/>
  <c r="L2" i="3"/>
  <c r="K2" i="3"/>
  <c r="J2" i="3"/>
  <c r="I2" i="3"/>
  <c r="H2" i="3"/>
  <c r="G2" i="3"/>
  <c r="G19" i="2"/>
  <c r="E19" i="2"/>
  <c r="D19" i="2"/>
  <c r="G16" i="2"/>
  <c r="E16" i="2"/>
  <c r="D16" i="2"/>
  <c r="G13" i="2"/>
  <c r="E13" i="2"/>
  <c r="D13" i="2"/>
  <c r="G10" i="2"/>
  <c r="E10" i="2"/>
  <c r="D10" i="2"/>
  <c r="D7" i="2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<sst xmlns="http://schemas.openxmlformats.org/spreadsheetml/2006/main" count="125" uniqueCount="97">
  <si>
    <t>MEDIAS</t>
  </si>
  <si>
    <t>RANGO
POBLACIÓN</t>
  </si>
  <si>
    <t>ESTATAL</t>
  </si>
  <si>
    <t>AHORRO BRUTO</t>
  </si>
  <si>
    <t>FÓRMULA</t>
  </si>
  <si>
    <t xml:space="preserve"> - Indica el porcentaje de ahorro bruto, ingresos corrientes menos gastos 
   corrientes, sobre el total de ingresos corrientes. 
 - Cuanto mayor sea el porcentaje mayor capacidad de ahorro. 
 - Si el valor es negativo indica que la entidad gasta más de lo que ingresa 
   y supone un desequilibrio importante que deberá corregir.</t>
  </si>
  <si>
    <t>Ingresos I a V 
- 
Gastos I a IV</t>
  </si>
  <si>
    <t>·</t>
  </si>
  <si>
    <t>Total ingresos corrientes</t>
  </si>
  <si>
    <t>AHORRO BRUTO POR HABITANTE</t>
  </si>
  <si>
    <t xml:space="preserve"> - Este indicador muestra el ahorro bruto per cápita del municipio.</t>
  </si>
  <si>
    <t>Número de habitantes</t>
  </si>
  <si>
    <t xml:space="preserve"> AHORRO NETO FINANCIERO</t>
  </si>
  <si>
    <t xml:space="preserve"> - Es uno de los principales indicadores de solvencia del municipio. 
 - Muestra la capacidad que tiene para hacer frente a sus gastos de 
   funcionamiento corriente y devolver la deuda financiera. 
 - El porcentaje muestra la capacidad de ahorro que tiene el municipio 
   sobre el total de los ingresos corrientes que reconoce.</t>
  </si>
  <si>
    <t>Total Ingresos Cap. I a V 
- 
Total Gastos Cap. I a IV y IX</t>
  </si>
  <si>
    <t>AHORRO NETO POR HABITANTE</t>
  </si>
  <si>
    <t xml:space="preserve"> - Indica la capacidad de pago que tiene el municipio por habitante. 
 - Su valor positivo denota solvencia y capacidad para poder endeudarse.</t>
  </si>
  <si>
    <t>Total ingresos Cap. I a V 
- 
Total gastos Cap. I a IV y IX</t>
  </si>
  <si>
    <t>Fuente: Ministerio de Hacienda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</si>
  <si>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</si>
  <si>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</si>
  <si>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</si>
  <si>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</si>
  <si>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</si>
  <si>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</si>
  <si>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</si>
  <si>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</si>
  <si>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Muestra la capacidad del municipio para hacer frente a sus gastos corrientes con sus ingresos corrientes y relaciona esta magnitud con el nivel de ingresos del municipio y su número de habitantes.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</si>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</sst>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00B388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B388"/>
      </top>
      <bottom style="thin">
        <color rgb="FFFFFFFF"/>
      </bottom>
      <diagonal/>
    </border>
    <border>
      <left/>
      <right/>
      <top style="thin">
        <color rgb="FF00B388"/>
      </top>
      <bottom/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32">
    <xf numFmtId="0" fontId="0" fillId="0" borderId="0" xfId="0" applyFont="1"/>
    <xf numFmtId="9" fontId="4" fillId="6" borderId="50" xfId="15" applyFont="1" applyFill="1" applyBorder="1" applyAlignment="1">
      <alignment horizontal="center" vertical="center"/>
    </xf>
    <xf numFmtId="9" fontId="4" fillId="6" borderId="48" xfId="15" applyFont="1" applyFill="1" applyBorder="1" applyAlignment="1">
      <alignment horizontal="center" vertical="center"/>
    </xf>
    <xf numFmtId="0" fontId="5" fillId="13" borderId="0" xfId="14" applyFont="1" applyFill="1" applyBorder="1" applyAlignment="1">
      <alignment horizontal="justify" vertical="top" wrapText="1"/>
    </xf>
    <xf numFmtId="0" fontId="5" fillId="13" borderId="50" xfId="14" applyFont="1" applyFill="1" applyBorder="1" applyAlignment="1">
      <alignment horizontal="justify" vertical="top" wrapText="1"/>
    </xf>
    <xf numFmtId="0" fontId="5" fillId="13" borderId="48" xfId="14" applyFont="1" applyFill="1" applyBorder="1" applyAlignment="1">
      <alignment horizontal="justify" vertical="top" wrapText="1"/>
    </xf>
    <xf numFmtId="2" fontId="4" fillId="6" borderId="0" xfId="14" applyNumberFormat="1" applyFont="1" applyFill="1" applyBorder="1" applyAlignment="1">
      <alignment horizontal="center" vertical="center"/>
    </xf>
    <xf numFmtId="2" fontId="4" fillId="6" borderId="48" xfId="14" applyNumberFormat="1" applyFont="1" applyFill="1" applyBorder="1" applyAlignment="1">
      <alignment horizontal="center" vertical="center"/>
    </xf>
    <xf numFmtId="9" fontId="4" fillId="0" borderId="50" xfId="15" applyFont="1" applyFill="1" applyBorder="1" applyAlignment="1">
      <alignment horizontal="center" vertical="center"/>
    </xf>
    <xf numFmtId="9" fontId="4" fillId="0" borderId="48" xfId="15" applyFont="1" applyFill="1" applyBorder="1" applyAlignment="1">
      <alignment horizontal="center" vertical="center"/>
    </xf>
    <xf numFmtId="2" fontId="4" fillId="0" borderId="0" xfId="14" applyNumberFormat="1" applyFont="1" applyFill="1" applyBorder="1" applyAlignment="1">
      <alignment horizontal="center" vertical="center"/>
    </xf>
    <xf numFmtId="9" fontId="6" fillId="0" borderId="0" xfId="15" applyFont="1" applyFill="1" applyBorder="1" applyAlignment="1">
      <alignment horizontal="center" vertical="center"/>
    </xf>
    <xf numFmtId="9" fontId="6" fillId="0" borderId="50" xfId="15" applyFont="1" applyFill="1" applyBorder="1" applyAlignment="1">
      <alignment horizontal="center" vertical="center"/>
    </xf>
    <xf numFmtId="9" fontId="6" fillId="0" borderId="48" xfId="15" applyFont="1" applyFill="1" applyBorder="1" applyAlignment="1">
      <alignment horizontal="center" vertical="center"/>
    </xf>
    <xf numFmtId="0" fontId="3" fillId="0" borderId="0" xfId="14" applyFont="1" applyBorder="1" applyAlignment="1">
      <alignment horizontal="right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5" fillId="6" borderId="13" xfId="10" applyFont="1" applyBorder="1"/>
    <xf numFmtId="0" fontId="15" fillId="6" borderId="14" xfId="10" applyFont="1" applyBorder="1"/>
    <xf numFmtId="0" fontId="18" fillId="7" borderId="15" xfId="11" applyFont="1" applyBorder="1"/>
    <xf numFmtId="0" fontId="16" fillId="6" borderId="16" xfId="12" applyFont="1" applyBorder="1"/>
    <xf numFmtId="0" fontId="16" fillId="6" borderId="17" xfId="12" applyFont="1" applyBorder="1"/>
    <xf numFmtId="3" fontId="16" fillId="6" borderId="18" xfId="12" applyNumberFormat="1" applyFont="1" applyBorder="1"/>
    <xf numFmtId="3" fontId="16" fillId="6" borderId="19" xfId="12" applyNumberFormat="1" applyFont="1" applyBorder="1"/>
    <xf numFmtId="3" fontId="16" fillId="6" borderId="20" xfId="12" applyNumberFormat="1" applyFont="1" applyBorder="1"/>
    <xf numFmtId="0" fontId="15" fillId="6" borderId="21" xfId="10" applyFont="1" applyBorder="1"/>
    <xf numFmtId="0" fontId="15" fillId="6" borderId="22" xfId="10" applyFont="1" applyBorder="1"/>
    <xf numFmtId="0" fontId="16" fillId="6" borderId="23" xfId="12" applyFont="1" applyBorder="1"/>
    <xf numFmtId="3" fontId="16" fillId="6" borderId="24" xfId="12" applyNumberFormat="1" applyFont="1" applyBorder="1"/>
    <xf numFmtId="3" fontId="16" fillId="6" borderId="25" xfId="12" applyNumberFormat="1" applyFont="1" applyBorder="1"/>
    <xf numFmtId="3" fontId="16" fillId="6" borderId="26" xfId="12" applyNumberFormat="1" applyFont="1" applyBorder="1"/>
    <xf numFmtId="0" fontId="13" fillId="6" borderId="16" xfId="12" applyFont="1" applyBorder="1"/>
    <xf numFmtId="0" fontId="13" fillId="6" borderId="17" xfId="12" applyFont="1" applyBorder="1"/>
    <xf numFmtId="4" fontId="13" fillId="6" borderId="18" xfId="12" applyNumberFormat="1" applyFont="1" applyBorder="1"/>
    <xf numFmtId="4" fontId="13" fillId="6" borderId="19" xfId="12" applyNumberFormat="1" applyFont="1" applyBorder="1"/>
    <xf numFmtId="4" fontId="13" fillId="6" borderId="20" xfId="12" applyNumberFormat="1" applyFont="1" applyBorder="1"/>
    <xf numFmtId="0" fontId="13" fillId="6" borderId="27" xfId="12" applyFont="1" applyBorder="1"/>
    <xf numFmtId="4" fontId="13" fillId="6" borderId="28" xfId="12" applyNumberFormat="1" applyFont="1" applyBorder="1"/>
    <xf numFmtId="4" fontId="13" fillId="6" borderId="3" xfId="12" applyNumberFormat="1" applyFont="1"/>
    <xf numFmtId="4" fontId="13" fillId="6" borderId="29" xfId="12" applyNumberFormat="1" applyFont="1" applyBorder="1"/>
    <xf numFmtId="0" fontId="15" fillId="6" borderId="30" xfId="10" applyFont="1" applyBorder="1"/>
    <xf numFmtId="0" fontId="15" fillId="6" borderId="31" xfId="10" applyFont="1" applyBorder="1"/>
    <xf numFmtId="14" fontId="15" fillId="6" borderId="30" xfId="10" applyNumberFormat="1" applyFont="1" applyBorder="1"/>
    <xf numFmtId="0" fontId="15" fillId="6" borderId="32" xfId="10" applyFont="1" applyBorder="1"/>
    <xf numFmtId="0" fontId="15" fillId="6" borderId="33" xfId="10" applyFont="1" applyBorder="1"/>
    <xf numFmtId="0" fontId="15" fillId="6" borderId="34" xfId="10" applyFont="1" applyBorder="1"/>
    <xf numFmtId="0" fontId="13" fillId="6" borderId="35" xfId="12" applyFont="1" applyBorder="1"/>
    <xf numFmtId="0" fontId="13" fillId="6" borderId="23" xfId="12" applyFont="1" applyBorder="1"/>
    <xf numFmtId="4" fontId="13" fillId="6" borderId="24" xfId="12" applyNumberFormat="1" applyFont="1" applyBorder="1"/>
    <xf numFmtId="4" fontId="13" fillId="6" borderId="25" xfId="12" applyNumberFormat="1" applyFont="1" applyBorder="1"/>
    <xf numFmtId="4" fontId="13" fillId="6" borderId="26" xfId="12" applyNumberFormat="1" applyFont="1" applyBorder="1"/>
    <xf numFmtId="0" fontId="10" fillId="0" borderId="0" xfId="0" applyFont="1"/>
    <xf numFmtId="4" fontId="14" fillId="8" borderId="28" xfId="13" applyNumberFormat="1" applyFont="1" applyBorder="1"/>
    <xf numFmtId="4" fontId="14" fillId="8" borderId="3" xfId="13" applyNumberFormat="1" applyFont="1" applyBorder="1"/>
    <xf numFmtId="4" fontId="14" fillId="8" borderId="29" xfId="13" applyNumberFormat="1" applyFont="1" applyBorder="1"/>
    <xf numFmtId="0" fontId="13" fillId="6" borderId="36" xfId="12" applyFont="1" applyBorder="1"/>
    <xf numFmtId="0" fontId="12" fillId="6" borderId="36" xfId="12" applyFont="1" applyBorder="1"/>
    <xf numFmtId="4" fontId="12" fillId="6" borderId="37" xfId="12" applyNumberFormat="1" applyFont="1" applyBorder="1"/>
    <xf numFmtId="4" fontId="12" fillId="6" borderId="38" xfId="12" applyNumberFormat="1" applyFont="1" applyBorder="1"/>
    <xf numFmtId="4" fontId="12" fillId="6" borderId="39" xfId="12" applyNumberFormat="1" applyFont="1" applyBorder="1"/>
    <xf numFmtId="0" fontId="11" fillId="6" borderId="16" xfId="12" applyFont="1" applyBorder="1"/>
    <xf numFmtId="0" fontId="11" fillId="6" borderId="17" xfId="12" applyFont="1" applyBorder="1"/>
    <xf numFmtId="4" fontId="11" fillId="6" borderId="18" xfId="12" applyNumberFormat="1" applyFont="1" applyBorder="1"/>
    <xf numFmtId="4" fontId="11" fillId="6" borderId="19" xfId="12" applyNumberFormat="1" applyFont="1" applyBorder="1"/>
    <xf numFmtId="4" fontId="11" fillId="6" borderId="20" xfId="12" applyNumberFormat="1" applyFont="1" applyBorder="1"/>
    <xf numFmtId="0" fontId="11" fillId="6" borderId="27" xfId="12" applyFont="1" applyBorder="1" applyAlignment="1">
      <alignment horizontal="left" indent="1"/>
    </xf>
    <xf numFmtId="4" fontId="11" fillId="6" borderId="28" xfId="12" applyNumberFormat="1" applyFont="1" applyBorder="1"/>
    <xf numFmtId="4" fontId="11" fillId="6" borderId="3" xfId="12" applyNumberFormat="1" applyFont="1"/>
    <xf numFmtId="4" fontId="11" fillId="6" borderId="29" xfId="12" applyNumberFormat="1" applyFont="1" applyBorder="1"/>
    <xf numFmtId="0" fontId="11" fillId="6" borderId="27" xfId="12" applyFont="1" applyBorder="1"/>
    <xf numFmtId="0" fontId="11" fillId="6" borderId="27" xfId="12" applyFont="1" applyBorder="1" applyAlignment="1">
      <alignment wrapText="1"/>
    </xf>
    <xf numFmtId="0" fontId="11" fillId="6" borderId="23" xfId="12" applyFont="1" applyBorder="1"/>
    <xf numFmtId="4" fontId="11" fillId="6" borderId="24" xfId="12" applyNumberFormat="1" applyFont="1" applyBorder="1"/>
    <xf numFmtId="4" fontId="11" fillId="6" borderId="25" xfId="12" applyNumberFormat="1" applyFont="1" applyBorder="1"/>
    <xf numFmtId="4" fontId="11" fillId="6" borderId="26" xfId="12" applyNumberFormat="1" applyFont="1" applyBorder="1"/>
    <xf numFmtId="0" fontId="10" fillId="0" borderId="40" xfId="0" applyFont="1" applyBorder="1"/>
    <xf numFmtId="0" fontId="4" fillId="0" borderId="0" xfId="14" applyFont="1"/>
    <xf numFmtId="0" fontId="4" fillId="0" borderId="0" xfId="14" applyFont="1" applyAlignment="1">
      <alignment horizontal="center" vertical="center"/>
    </xf>
    <xf numFmtId="0" fontId="5" fillId="12" borderId="44" xfId="14" applyFont="1" applyFill="1" applyBorder="1" applyAlignment="1">
      <alignment horizontal="justify" vertical="center"/>
    </xf>
    <xf numFmtId="0" fontId="5" fillId="12" borderId="44" xfId="14" applyFont="1" applyFill="1" applyBorder="1" applyAlignment="1">
      <alignment horizontal="center" vertical="center"/>
    </xf>
    <xf numFmtId="0" fontId="4" fillId="12" borderId="47" xfId="14" applyFont="1" applyFill="1" applyBorder="1" applyAlignment="1">
      <alignment horizontal="center" vertical="center"/>
    </xf>
    <xf numFmtId="0" fontId="4" fillId="12" borderId="44" xfId="14" applyFont="1" applyFill="1" applyBorder="1" applyAlignment="1">
      <alignment horizontal="center" vertical="center"/>
    </xf>
    <xf numFmtId="0" fontId="4" fillId="12" borderId="46" xfId="14" applyFont="1" applyFill="1" applyBorder="1" applyAlignment="1">
      <alignment horizontal="center" vertical="center"/>
    </xf>
    <xf numFmtId="0" fontId="4" fillId="0" borderId="49" xfId="14" applyFont="1" applyFill="1" applyBorder="1" applyAlignment="1">
      <alignment horizontal="center" vertical="center" wrapText="1"/>
    </xf>
    <xf numFmtId="0" fontId="5" fillId="13" borderId="0" xfId="14" applyFont="1" applyFill="1" applyBorder="1" applyAlignment="1">
      <alignment horizontal="center" vertical="center" wrapText="1"/>
    </xf>
    <xf numFmtId="0" fontId="4" fillId="0" borderId="48" xfId="14" applyFont="1" applyFill="1" applyBorder="1" applyAlignment="1">
      <alignment horizontal="center" vertical="center" wrapText="1"/>
    </xf>
    <xf numFmtId="0" fontId="5" fillId="13" borderId="51" xfId="14" applyFont="1" applyFill="1" applyBorder="1" applyAlignment="1">
      <alignment horizontal="center" vertical="center" wrapText="1"/>
    </xf>
    <xf numFmtId="0" fontId="5" fillId="13" borderId="52" xfId="14" applyFont="1" applyFill="1" applyBorder="1" applyAlignment="1">
      <alignment horizontal="center" vertical="center" wrapText="1"/>
    </xf>
    <xf numFmtId="0" fontId="4" fillId="0" borderId="0" xfId="14" applyFont="1" applyAlignment="1">
      <alignment horizontal="center"/>
    </xf>
    <xf numFmtId="0" fontId="2" fillId="0" borderId="0" xfId="0" applyFont="1"/>
    <xf numFmtId="0" fontId="1" fillId="0" borderId="0" xfId="0" applyFont="1"/>
    <xf numFmtId="0" fontId="22" fillId="0" borderId="0" xfId="0" applyFont="1"/>
    <xf numFmtId="0" fontId="21" fillId="0" borderId="54" xfId="0" applyFont="1" applyBorder="1" applyAlignment="1"/>
    <xf numFmtId="9" fontId="4" fillId="0" borderId="48" xfId="15" applyNumberFormat="1" applyFont="1" applyFill="1" applyBorder="1" applyAlignment="1">
      <alignment horizontal="center" vertical="center"/>
    </xf>
    <xf numFmtId="9" fontId="4" fillId="0" borderId="50" xfId="15" applyNumberFormat="1" applyFont="1" applyFill="1" applyBorder="1" applyAlignment="1">
      <alignment horizontal="center" vertical="center"/>
    </xf>
    <xf numFmtId="2" fontId="4" fillId="0" borderId="48" xfId="14" applyNumberFormat="1" applyFont="1" applyFill="1" applyBorder="1" applyAlignment="1">
      <alignment horizontal="center" vertical="center"/>
    </xf>
    <xf numFmtId="2" fontId="4" fillId="0" borderId="50" xfId="14" applyNumberFormat="1" applyFont="1" applyFill="1" applyBorder="1" applyAlignment="1">
      <alignment horizontal="center" vertical="center"/>
    </xf>
    <xf numFmtId="2" fontId="4" fillId="6" borderId="50" xfId="14" applyNumberFormat="1" applyFont="1" applyFill="1" applyBorder="1" applyAlignment="1">
      <alignment horizontal="center" vertical="center"/>
    </xf>
    <xf numFmtId="0" fontId="8" fillId="12" borderId="42" xfId="14" applyFont="1" applyFill="1" applyBorder="1" applyAlignment="1">
      <alignment horizontal="center" vertical="center" wrapText="1"/>
    </xf>
    <xf numFmtId="0" fontId="8" fillId="12" borderId="0" xfId="14" applyFont="1" applyFill="1" applyBorder="1" applyAlignment="1">
      <alignment horizontal="center" vertical="center" wrapText="1"/>
    </xf>
    <xf numFmtId="0" fontId="2" fillId="12" borderId="44" xfId="14" applyFont="1" applyFill="1" applyBorder="1" applyAlignment="1">
      <alignment horizontal="center" vertical="center" wrapText="1"/>
    </xf>
    <xf numFmtId="0" fontId="2" fillId="12" borderId="45" xfId="14" applyFont="1" applyFill="1" applyBorder="1" applyAlignment="1">
      <alignment horizontal="center" vertical="center" wrapText="1"/>
    </xf>
    <xf numFmtId="0" fontId="2" fillId="12" borderId="44" xfId="14" applyFont="1" applyFill="1" applyBorder="1" applyAlignment="1">
      <alignment horizontal="center" vertical="center"/>
    </xf>
    <xf numFmtId="0" fontId="2" fillId="12" borderId="46" xfId="14" applyFont="1" applyFill="1" applyBorder="1" applyAlignment="1">
      <alignment horizontal="center" vertical="center"/>
    </xf>
    <xf numFmtId="0" fontId="7" fillId="11" borderId="41" xfId="14" applyFont="1" applyFill="1" applyBorder="1" applyAlignment="1">
      <alignment horizontal="center" vertical="center" wrapText="1"/>
    </xf>
    <xf numFmtId="0" fontId="7" fillId="11" borderId="43" xfId="14" applyFont="1" applyFill="1" applyBorder="1" applyAlignment="1">
      <alignment horizontal="center" vertical="center" wrapText="1"/>
    </xf>
    <xf numFmtId="0" fontId="23" fillId="0" borderId="0" xfId="0" applyFont="1" applyAlignment="1"/>
    <xf numFmtId="0" fontId="1" fillId="0" borderId="0" xfId="0" applyFont="1"/>
    <xf numFmtId="0" fontId="9" fillId="0" borderId="53" xfId="0" applyFont="1" applyBorder="1" applyAlignment="1">
      <alignment wrapText="1"/>
    </xf>
    <xf numFmtId="0" fontId="1" fillId="0" borderId="53" xfId="0" applyFont="1" applyBorder="1"/>
    <xf numFmtId="0" fontId="20" fillId="9" borderId="4" xfId="6" applyFill="1" applyBorder="1" applyAlignment="1">
      <alignment horizontal="center" vertical="center"/>
    </xf>
    <xf numFmtId="0" fontId="20" fillId="9" borderId="5" xfId="6" applyFill="1" applyBorder="1" applyAlignment="1">
      <alignment horizontal="center" vertical="center"/>
    </xf>
    <xf numFmtId="0" fontId="20" fillId="9" borderId="9" xfId="6" applyFill="1" applyBorder="1" applyAlignment="1">
      <alignment horizontal="center" vertical="center"/>
    </xf>
    <xf numFmtId="0" fontId="20" fillId="9" borderId="10" xfId="6" applyFill="1" applyBorder="1" applyAlignment="1">
      <alignment horizontal="center" vertical="center"/>
    </xf>
    <xf numFmtId="0" fontId="20" fillId="9" borderId="6" xfId="6" applyFill="1" applyBorder="1" applyAlignment="1">
      <alignment horizontal="center" vertical="center"/>
    </xf>
    <xf numFmtId="0" fontId="20" fillId="9" borderId="12" xfId="6" applyFill="1" applyBorder="1" applyAlignment="1">
      <alignment horizontal="center" vertic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</cellXfs>
  <cellStyles count="16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Normal" xfId="0" builtinId="0"/>
    <cellStyle name="Normal_Informe" xfId="14"/>
    <cellStyle name="Notas" xfId="11"/>
    <cellStyle name="Percent" xfId="1"/>
    <cellStyle name="Porcentaje" xfId="15"/>
    <cellStyle name="Salida" xfId="10"/>
  </cellStyles>
  <dxfs count="16">
    <dxf>
      <font>
        <color rgb="FF00B388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F49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902017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Ahorro</a:t>
          </a:r>
        </a:p>
      </xdr:txBody>
    </xdr:sp>
    <xdr:clientData/>
  </xdr:twoCellAnchor>
  <xdr:twoCellAnchor editAs="oneCell">
    <xdr:from>
      <xdr:col>4</xdr:col>
      <xdr:colOff>609600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455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showGridLines="0" tabSelected="1" workbookViewId="0"/>
  </sheetViews>
  <sheetFormatPr baseColWidth="10" defaultColWidth="9.140625" defaultRowHeight="12.75" customHeight="1" x14ac:dyDescent="0.2"/>
  <cols>
    <col min="1" max="1" width="10.7109375"/>
    <col min="2" max="2" width="75.7109375" style="98" customWidth="1"/>
    <col min="3" max="3" width="25.7109375" style="98" customWidth="1"/>
    <col min="4" max="4" width="24.7109375" style="98" customWidth="1"/>
    <col min="5" max="5" width="12.7109375" style="98" customWidth="1"/>
    <col min="6" max="6" width="4.7109375" style="98" customWidth="1"/>
    <col min="7" max="7" width="12.7109375" style="98" customWidth="1"/>
    <col min="8" max="8" width="4.7109375" style="98" customWidth="1"/>
    <col min="9" max="9" width="10.7109375" style="98"/>
    <col min="10" max="16384" width="9.140625" style="98"/>
  </cols>
  <sheetData>
    <row r="2" spans="2:9" ht="41.1" customHeight="1" x14ac:dyDescent="0.2">
      <c r="B2" s="115"/>
      <c r="C2" s="115"/>
      <c r="D2" s="115"/>
      <c r="E2" s="115"/>
      <c r="F2" s="115"/>
      <c r="G2" s="115"/>
      <c r="H2" s="115"/>
      <c r="I2" t="s">
        <v>64</v>
      </c>
    </row>
    <row r="3" spans="2:9" ht="12.75" customHeight="1" x14ac:dyDescent="0.2">
      <c r="B3" s="99" t="s">
        <v>94</v>
      </c>
      <c r="I3"/>
    </row>
    <row r="4" spans="2:9" ht="30" customHeight="1" thickBot="1" x14ac:dyDescent="0.25">
      <c r="B4" s="100" t="s">
        <v>93</v>
      </c>
      <c r="I4"/>
    </row>
    <row r="5" spans="2:9" ht="39.950000000000003" customHeight="1" x14ac:dyDescent="0.25">
      <c r="B5" s="116" t="s">
        <v>27</v>
      </c>
      <c r="C5" s="117"/>
      <c r="D5" s="117"/>
      <c r="E5" s="117"/>
      <c r="F5" s="117"/>
      <c r="G5" s="117"/>
      <c r="H5" s="117"/>
      <c r="I5"/>
    </row>
    <row r="6" spans="2:9" ht="39.950000000000003" customHeight="1" x14ac:dyDescent="0.25">
      <c r="B6" s="114" t="s">
        <v>58</v>
      </c>
      <c r="C6" s="115"/>
      <c r="D6" s="115"/>
      <c r="E6" s="115"/>
      <c r="F6" s="115"/>
      <c r="G6" s="115"/>
      <c r="H6" s="115"/>
      <c r="I6"/>
    </row>
    <row r="7" spans="2:9" ht="24" customHeight="1" x14ac:dyDescent="0.2">
      <c r="B7" s="84"/>
      <c r="C7" s="85"/>
      <c r="D7" s="112" t="str">
        <f>CONCATENATE(Ctxt.ML.NomMun,CHAR(10),"(",TEXT(Gen.ML.Pob.Mun.Anio1,"#.##0")," hab.)")</f>
        <v>Rozas de Madrid (Las)
(95.814 hab.)</v>
      </c>
      <c r="E7" s="106" t="s">
        <v>0</v>
      </c>
      <c r="F7" s="107"/>
      <c r="G7" s="107"/>
      <c r="H7" s="107"/>
      <c r="I7"/>
    </row>
    <row r="8" spans="2:9" ht="24" customHeight="1" x14ac:dyDescent="0.2">
      <c r="B8" s="84"/>
      <c r="C8" s="85"/>
      <c r="D8" s="113"/>
      <c r="E8" s="108" t="s">
        <v>1</v>
      </c>
      <c r="F8" s="109"/>
      <c r="G8" s="110" t="s">
        <v>2</v>
      </c>
      <c r="H8" s="111"/>
      <c r="I8"/>
    </row>
    <row r="9" spans="2:9" ht="15" customHeight="1" x14ac:dyDescent="0.2">
      <c r="B9" s="86" t="s">
        <v>3</v>
      </c>
      <c r="C9" s="87" t="s">
        <v>4</v>
      </c>
      <c r="D9" s="88"/>
      <c r="E9" s="89"/>
      <c r="F9" s="90"/>
      <c r="G9" s="90"/>
      <c r="H9" s="90"/>
      <c r="I9"/>
    </row>
    <row r="10" spans="2:9" ht="38.1" customHeight="1" x14ac:dyDescent="0.2">
      <c r="B10" s="5" t="s">
        <v>5</v>
      </c>
      <c r="C10" s="91" t="s">
        <v>6</v>
      </c>
      <c r="D10" s="2">
        <f>((Liq.Ing.Cap1.Mun.Anio1+Liq.Ing.Cap2.Mun.Anio1+Liq.Ing.Cap3.Mun.Anio1+Liq.Ing.Cap4.Mun.Anio1+Liq.Ing.Cap5.Mun.Anio1)-(Liq.Gas.Cap1.Mun.Anio1+Liq.Gas.Cap2.Mun.Anio1+Liq.Gas.Cap3.Mun.Anio1+Liq.Gas.Cap4.Mun.Anio1))/(Liq.Ing.Cap1.Mun.Anio1+Liq.Ing.Cap2.Mun.Anio1+Liq.Ing.Cap3.Mun.Anio1+Liq.Ing.Cap4.Mun.Anio1+Liq.Ing.Cap5.Mun.Anio1)</f>
        <v>0.12422634954616664</v>
      </c>
      <c r="E10" s="9">
        <f>((Liq.Ing.Cap1.Rango.Anio1+Liq.Ing.Cap2.Rango.Anio1+Liq.Ing.Cap3.Rango.Anio1+Liq.Ing.Cap4.Rango.Anio1+Liq.Ing.Cap5.Rango.Anio1)-(Liq.Gas.Cap1.Rango.Anio1+Liq.Gas.Cap2.Rango.Anio1+Liq.Gas.Cap3.Rango.Anio1+Liq.Gas.Cap4.Rango.Anio1))/(Liq.Ing.Cap1.Rango.Anio1+Liq.Ing.Cap2.Rango.Anio1+Liq.Ing.Cap3.Rango.Anio1+Liq.Ing.Cap4.Rango.Anio1+Liq.Ing.Cap5.Rango.Anio1)</f>
        <v>0.16474998550081224</v>
      </c>
      <c r="F10" s="13" t="s">
        <v>7</v>
      </c>
      <c r="G10" s="101">
        <f>((Liq.Ing.Cap1.Est.Anio1+Liq.Ing.Cap2.Est.Anio1+Liq.Ing.Cap3.Est.Anio1+Liq.Ing.Cap4.Est.Anio1+Liq.Ing.Cap5.Est.Anio1)-(Liq.Gas.Cap1.Est.Anio1+Liq.Gas.Cap2.Est.Anio1+Liq.Gas.Cap3.Est.Anio1+Liq.Gas.Cap4.Est.Anio1))/(Liq.Ing.Cap1.Est.Anio1+Liq.Ing.Cap2.Est.Anio1+Liq.Ing.Cap3.Est.Anio1+Liq.Ing.Cap4.Est.Anio1+Liq.Ing.Cap5.Est.Anio1)</f>
        <v>0.18007437309882657</v>
      </c>
      <c r="H10" s="13" t="s">
        <v>7</v>
      </c>
      <c r="I10"/>
    </row>
    <row r="11" spans="2:9" ht="33.950000000000003" customHeight="1" x14ac:dyDescent="0.2">
      <c r="B11" s="4"/>
      <c r="C11" s="92" t="s">
        <v>8</v>
      </c>
      <c r="D11" s="1"/>
      <c r="E11" s="8"/>
      <c r="F11" s="12"/>
      <c r="G11" s="102"/>
      <c r="H11" s="12"/>
      <c r="I11"/>
    </row>
    <row r="12" spans="2:9" ht="15" customHeight="1" x14ac:dyDescent="0.2">
      <c r="B12" s="86" t="s">
        <v>9</v>
      </c>
      <c r="C12" s="87" t="s">
        <v>4</v>
      </c>
      <c r="D12" s="88"/>
      <c r="E12" s="89"/>
      <c r="F12" s="90"/>
      <c r="G12" s="90"/>
      <c r="H12" s="90"/>
      <c r="I12"/>
    </row>
    <row r="13" spans="2:9" ht="38.1" customHeight="1" x14ac:dyDescent="0.2">
      <c r="B13" s="5" t="s">
        <v>10</v>
      </c>
      <c r="C13" s="93" t="s">
        <v>6</v>
      </c>
      <c r="D13" s="7">
        <f>((Liq.Ing.Cap1.Mun.Anio1+Liq.Ing.Cap2.Mun.Anio1+Liq.Ing.Cap3.Mun.Anio1+Liq.Ing.Cap4.Mun.Anio1+Liq.Ing.Cap5.Mun.Anio1)-(Liq.Gas.Cap1.Mun.Anio1+Liq.Gas.Cap2.Mun.Anio1+Liq.Gas.Cap3.Mun.Anio1+Liq.Gas.Cap4.Mun.Anio1))/Gen.ML.Pob.Mun.Anio1</f>
        <v>120.61238566389051</v>
      </c>
      <c r="E13" s="103">
        <f>((Liq.Ing.Cap1.Rango.Anio1+Liq.Ing.Cap2.Rango.Anio1+Liq.Ing.Cap3.Rango.Anio1+Liq.Ing.Cap4.Rango.Anio1+Liq.Ing.Cap5.Rango.Anio1)-(Liq.Gas.Cap1.Rango.Anio1+Liq.Gas.Cap2.Rango.Anio1+Liq.Gas.Cap3.Rango.Anio1+Liq.Gas.Cap4.Rango.Anio1))/Gen.ML.Pob.Rango.Anio1</f>
        <v>171.3725935281353</v>
      </c>
      <c r="F13" s="13" t="s">
        <v>7</v>
      </c>
      <c r="G13" s="103">
        <f>((Liq.Ing.Cap1.Est.Anio1+Liq.Ing.Cap2.Est.Anio1+Liq.Ing.Cap3.Est.Anio1+Liq.Ing.Cap4.Est.Anio1+Liq.Ing.Cap5.Est.Anio1)-(Liq.Gas.Cap1.Est.Anio1+Liq.Gas.Cap2.Est.Anio1+Liq.Gas.Cap3.Est.Anio1+Liq.Gas.Cap4.Est.Anio1))/Gen.ML.Pob.Est.Anio1</f>
        <v>199.23565112701897</v>
      </c>
      <c r="H13" s="13" t="s">
        <v>7</v>
      </c>
      <c r="I13"/>
    </row>
    <row r="14" spans="2:9" ht="33.950000000000003" customHeight="1" x14ac:dyDescent="0.2">
      <c r="B14" s="4"/>
      <c r="C14" s="94" t="s">
        <v>11</v>
      </c>
      <c r="D14" s="105"/>
      <c r="E14" s="104"/>
      <c r="F14" s="12"/>
      <c r="G14" s="104"/>
      <c r="H14" s="12"/>
      <c r="I14"/>
    </row>
    <row r="15" spans="2:9" ht="15" customHeight="1" x14ac:dyDescent="0.2">
      <c r="B15" s="86" t="s">
        <v>12</v>
      </c>
      <c r="C15" s="87" t="s">
        <v>4</v>
      </c>
      <c r="D15" s="88"/>
      <c r="E15" s="89"/>
      <c r="F15" s="90"/>
      <c r="G15" s="90"/>
      <c r="H15" s="90"/>
      <c r="I15"/>
    </row>
    <row r="16" spans="2:9" ht="38.1" customHeight="1" x14ac:dyDescent="0.2">
      <c r="B16" s="5" t="s">
        <v>13</v>
      </c>
      <c r="C16" s="93" t="s">
        <v>14</v>
      </c>
      <c r="D16" s="2">
        <f>((Liq.Ing.Cap1.Mun.Anio1+Liq.Ing.Cap2.Mun.Anio1+Liq.Ing.Cap3.Mun.Anio1+Liq.Ing.Cap4.Mun.Anio1+Liq.Ing.Cap5.Mun.Anio1)-(Liq.Gas.Cap1.Mun.Anio1+Liq.Gas.Cap2.Mun.Anio1+Liq.Gas.Cap3.Mun.Anio1+Liq.Gas.Cap4.Mun.Anio1+Liq.Gas.Cap9.Mun.Anio1))/(Liq.Ing.Cap1.Mun.Anio1+Liq.Ing.Cap2.Mun.Anio1+Liq.Ing.Cap3.Mun.Anio1+Liq.Ing.Cap4.Mun.Anio1+Liq.Ing.Cap5.Mun.Anio1)</f>
        <v>1.6759640513468717E-3</v>
      </c>
      <c r="E16" s="9">
        <f>((Liq.Ing.Cap1.Rango.Anio1+Liq.Ing.Cap2.Rango.Anio1+Liq.Ing.Cap3.Rango.Anio1+Liq.Ing.Cap4.Rango.Anio1+Liq.Ing.Cap5.Rango.Anio1)-(Liq.Gas.Cap1.Rango.Anio1+Liq.Gas.Cap2.Rango.Anio1+Liq.Gas.Cap3.Rango.Anio1+Liq.Gas.Cap4.Rango.Anio1+Liq.Gas.Cap9.Rango.Anio1))/(Liq.Ing.Cap1.Rango.Anio1+Liq.Ing.Cap2.Rango.Anio1+Liq.Ing.Cap3.Rango.Anio1+Liq.Ing.Cap4.Rango.Anio1+Liq.Ing.Cap5.Rango.Anio1)</f>
        <v>4.454779781435466E-2</v>
      </c>
      <c r="F16" s="13" t="s">
        <v>7</v>
      </c>
      <c r="G16" s="9">
        <f>((Liq.Ing.Cap1.Est.Anio1+Liq.Ing.Cap2.Est.Anio1+Liq.Ing.Cap3.Est.Anio1+Liq.Ing.Cap4.Est.Anio1+Liq.Ing.Cap5.Est.Anio1)-(Liq.Gas.Cap1.Est.Anio1+Liq.Gas.Cap2.Est.Anio1+Liq.Gas.Cap3.Est.Anio1+Liq.Gas.Cap4.Est.Anio1+Liq.Gas.Cap9.Est.Anio1))/(Liq.Ing.Cap1.Est.Anio1+Liq.Ing.Cap2.Est.Anio1+Liq.Ing.Cap3.Est.Anio1+Liq.Ing.Cap4.Est.Anio1+Liq.Ing.Cap5.Est.Anio1)</f>
        <v>9.1441330924129052E-2</v>
      </c>
      <c r="H16" s="13" t="s">
        <v>7</v>
      </c>
      <c r="I16"/>
    </row>
    <row r="17" spans="2:9" ht="33.950000000000003" customHeight="1" x14ac:dyDescent="0.2">
      <c r="B17" s="4"/>
      <c r="C17" s="94" t="s">
        <v>8</v>
      </c>
      <c r="D17" s="1"/>
      <c r="E17" s="8"/>
      <c r="F17" s="12"/>
      <c r="G17" s="8"/>
      <c r="H17" s="12"/>
      <c r="I17"/>
    </row>
    <row r="18" spans="2:9" ht="15" customHeight="1" x14ac:dyDescent="0.2">
      <c r="B18" s="86" t="s">
        <v>15</v>
      </c>
      <c r="C18" s="87" t="s">
        <v>4</v>
      </c>
      <c r="D18" s="88"/>
      <c r="E18" s="89"/>
      <c r="F18" s="90"/>
      <c r="G18" s="90"/>
      <c r="H18" s="90"/>
      <c r="I18"/>
    </row>
    <row r="19" spans="2:9" ht="38.1" customHeight="1" x14ac:dyDescent="0.2">
      <c r="B19" s="5" t="s">
        <v>16</v>
      </c>
      <c r="C19" s="93" t="s">
        <v>17</v>
      </c>
      <c r="D19" s="7">
        <f>((Liq.Ing.Cap1.Mun.Anio1+Liq.Ing.Cap2.Mun.Anio1+Liq.Ing.Cap3.Mun.Anio1+Liq.Ing.Cap4.Mun.Anio1+Liq.Ing.Cap5.Mun.Anio1)-(Liq.Gas.Cap1.Mun.Anio1+Liq.Gas.Cap2.Mun.Anio1+Liq.Gas.Cap3.Mun.Anio1+Liq.Gas.Cap4.Mun.Anio1+Liq.Gas.Cap9.Mun.Anio1))/Gen.ML.Pob.Mun.Anio1</f>
        <v>1.6272072974722853</v>
      </c>
      <c r="E19" s="10">
        <f>((Liq.Ing.Cap1.Rango.Anio1+Liq.Ing.Cap2.Rango.Anio1+Liq.Ing.Cap3.Rango.Anio1+Liq.Ing.Cap4.Rango.Anio1+Liq.Ing.Cap5.Rango.Anio1)-(Liq.Gas.Cap1.Rango.Anio1+Liq.Gas.Cap2.Rango.Anio1+Liq.Gas.Cap3.Rango.Anio1+Liq.Gas.Cap4.Rango.Anio1+Liq.Gas.Cap9.Rango.Anio1))/Gen.ML.Pob.Rango.Anio1</f>
        <v>46.338526975926911</v>
      </c>
      <c r="F19" s="11" t="s">
        <v>7</v>
      </c>
      <c r="G19" s="10">
        <f>((Liq.Ing.Cap1.Est.Anio1+Liq.Ing.Cap2.Est.Anio1+Liq.Ing.Cap3.Est.Anio1+Liq.Ing.Cap4.Est.Anio1+Liq.Ing.Cap5.Est.Anio1)-(Liq.Gas.Cap1.Est.Anio1+Liq.Gas.Cap2.Est.Anio1+Liq.Gas.Cap3.Est.Anio1+Liq.Gas.Cap4.Est.Anio1+Liq.Gas.Cap9.Est.Anio1))/Gen.ML.Pob.Est.Anio1</f>
        <v>101.17138154129044</v>
      </c>
      <c r="H19" s="11" t="s">
        <v>7</v>
      </c>
      <c r="I19"/>
    </row>
    <row r="20" spans="2:9" ht="33.950000000000003" customHeight="1" x14ac:dyDescent="0.2">
      <c r="B20" s="3"/>
      <c r="C20" s="95" t="s">
        <v>11</v>
      </c>
      <c r="D20" s="6"/>
      <c r="E20" s="10"/>
      <c r="F20" s="11"/>
      <c r="G20" s="10"/>
      <c r="H20" s="11"/>
      <c r="I20"/>
    </row>
    <row r="21" spans="2:9" x14ac:dyDescent="0.2">
      <c r="B21" s="84"/>
      <c r="C21" s="96"/>
      <c r="D21" s="14" t="str">
        <f>CONCATENATE("Datos de liquidación de ",Ctxt.ML.Anio1)</f>
        <v>Datos de liquidación de 2019</v>
      </c>
      <c r="E21" s="14"/>
      <c r="F21" s="14"/>
      <c r="G21" s="14"/>
      <c r="H21" s="14"/>
      <c r="I21"/>
    </row>
    <row r="22" spans="2:9" x14ac:dyDescent="0.2">
      <c r="B22" s="97" t="s">
        <v>18</v>
      </c>
      <c r="C22" s="97"/>
      <c r="D22" s="97"/>
      <c r="E22" s="97"/>
      <c r="F22" s="97"/>
      <c r="I22"/>
    </row>
  </sheetData>
  <mergeCells count="32">
    <mergeCell ref="B6:H6"/>
    <mergeCell ref="B2:H2"/>
    <mergeCell ref="B5:H5"/>
    <mergeCell ref="G10:G11"/>
    <mergeCell ref="G13:G14"/>
    <mergeCell ref="E13:E14"/>
    <mergeCell ref="D13:D14"/>
    <mergeCell ref="E7:H7"/>
    <mergeCell ref="E8:F8"/>
    <mergeCell ref="G8:H8"/>
    <mergeCell ref="H10:H11"/>
    <mergeCell ref="H13:H14"/>
    <mergeCell ref="F10:F11"/>
    <mergeCell ref="F13:F14"/>
    <mergeCell ref="D10:D11"/>
    <mergeCell ref="E10:E11"/>
    <mergeCell ref="D7:D8"/>
    <mergeCell ref="B10:B11"/>
    <mergeCell ref="B13:B14"/>
    <mergeCell ref="B16:B17"/>
    <mergeCell ref="B19:B20"/>
    <mergeCell ref="D16:D17"/>
    <mergeCell ref="D21:H21"/>
    <mergeCell ref="H16:H17"/>
    <mergeCell ref="F19:F20"/>
    <mergeCell ref="H19:H20"/>
    <mergeCell ref="E19:E20"/>
    <mergeCell ref="E16:E17"/>
    <mergeCell ref="G16:G17"/>
    <mergeCell ref="G19:G20"/>
    <mergeCell ref="F16:F17"/>
    <mergeCell ref="D19:D20"/>
  </mergeCells>
  <conditionalFormatting sqref="H10:I11">
    <cfRule type="expression" dxfId="15" priority="16">
      <formula>OR($G$10&gt;=$D$10)</formula>
    </cfRule>
  </conditionalFormatting>
  <conditionalFormatting sqref="H13:I14">
    <cfRule type="expression" dxfId="14" priority="15">
      <formula>OR($G$13&gt;=$D$13)</formula>
    </cfRule>
  </conditionalFormatting>
  <conditionalFormatting sqref="H16:I16">
    <cfRule type="expression" dxfId="13" priority="3">
      <formula>OR($G$16&lt;$D$16)</formula>
    </cfRule>
    <cfRule type="expression" dxfId="12" priority="14">
      <formula>OR($G$16&gt;=$D$16)</formula>
    </cfRule>
  </conditionalFormatting>
  <conditionalFormatting sqref="H19:I19">
    <cfRule type="expression" dxfId="11" priority="4">
      <formula>OR($G$19&lt;$D$19)</formula>
    </cfRule>
    <cfRule type="expression" dxfId="10" priority="13">
      <formula>OR($G$19&gt;=$D$19)</formula>
    </cfRule>
  </conditionalFormatting>
  <conditionalFormatting sqref="F10">
    <cfRule type="expression" dxfId="9" priority="5">
      <formula>OR($E$10&lt;$D$10)</formula>
    </cfRule>
    <cfRule type="expression" dxfId="8" priority="12">
      <formula>OR($E$10&gt;=$D$10)</formula>
    </cfRule>
  </conditionalFormatting>
  <conditionalFormatting sqref="F13">
    <cfRule type="expression" dxfId="7" priority="6">
      <formula>OR($E$13&lt;$D$13)</formula>
    </cfRule>
    <cfRule type="expression" dxfId="6" priority="11">
      <formula>OR($E$13&gt;=$D$13)</formula>
    </cfRule>
  </conditionalFormatting>
  <conditionalFormatting sqref="F16">
    <cfRule type="expression" dxfId="5" priority="7">
      <formula>OR($E$16&lt;$D$16)</formula>
    </cfRule>
    <cfRule type="expression" dxfId="4" priority="10">
      <formula>OR($E$16&gt;=$D$16)</formula>
    </cfRule>
  </conditionalFormatting>
  <conditionalFormatting sqref="F19">
    <cfRule type="expression" dxfId="3" priority="8">
      <formula>OR($E$19&lt;$D$19)</formula>
    </cfRule>
    <cfRule type="expression" dxfId="2" priority="9">
      <formula>OR($E$19&gt;=$D$19)</formula>
    </cfRule>
  </conditionalFormatting>
  <conditionalFormatting sqref="H13:I13">
    <cfRule type="expression" dxfId="1" priority="2">
      <formula>OR($G$13&lt;$D$13)</formula>
    </cfRule>
  </conditionalFormatting>
  <conditionalFormatting sqref="H10:I10">
    <cfRule type="expression" dxfId="0" priority="1">
      <formula>OR($G$10&lt;$D$10)</formula>
    </cfRule>
  </conditionalFormatting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118" t="s">
        <v>19</v>
      </c>
      <c r="B1" s="119"/>
      <c r="E1" s="122" t="s">
        <v>20</v>
      </c>
      <c r="F1" s="122" t="s">
        <v>21</v>
      </c>
      <c r="G1" s="130" t="s">
        <v>22</v>
      </c>
      <c r="H1" s="130"/>
      <c r="I1" s="131"/>
      <c r="J1" s="126" t="s">
        <v>23</v>
      </c>
      <c r="K1" s="126"/>
      <c r="L1" s="127"/>
      <c r="M1" s="128" t="s">
        <v>24</v>
      </c>
      <c r="N1" s="128"/>
      <c r="O1" s="129"/>
      <c r="P1" s="124" t="s">
        <v>25</v>
      </c>
      <c r="Q1" s="124"/>
      <c r="R1" s="125"/>
    </row>
    <row r="2" spans="1:21" ht="15.75" thickBot="1" x14ac:dyDescent="0.3">
      <c r="A2" s="120"/>
      <c r="B2" s="121"/>
      <c r="C2" s="23"/>
      <c r="D2" s="24"/>
      <c r="E2" s="123"/>
      <c r="F2" s="123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26</v>
      </c>
      <c r="B3" s="26" t="s">
        <v>63</v>
      </c>
      <c r="D3" s="27" t="s">
        <v>28</v>
      </c>
      <c r="E3" s="28"/>
      <c r="F3" s="29" t="s">
        <v>29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30</v>
      </c>
      <c r="B4" s="34" t="s">
        <v>59</v>
      </c>
      <c r="E4" s="35"/>
      <c r="F4" s="35" t="s">
        <v>32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33</v>
      </c>
      <c r="B5" s="34" t="s">
        <v>58</v>
      </c>
      <c r="D5" s="27" t="s">
        <v>35</v>
      </c>
      <c r="E5" s="39" t="s">
        <v>53</v>
      </c>
      <c r="F5" s="40" t="s">
        <v>67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38</v>
      </c>
      <c r="B6" s="34">
        <v>2019</v>
      </c>
      <c r="E6" s="39" t="s">
        <v>49</v>
      </c>
      <c r="F6" s="40" t="s">
        <v>66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41</v>
      </c>
      <c r="B7" s="34">
        <v>2018</v>
      </c>
      <c r="E7" s="39" t="s">
        <v>46</v>
      </c>
      <c r="F7" s="44" t="s">
        <v>61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44</v>
      </c>
      <c r="B8" s="34">
        <v>2017</v>
      </c>
      <c r="E8" s="39" t="s">
        <v>43</v>
      </c>
      <c r="F8" s="44" t="s">
        <v>42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47</v>
      </c>
      <c r="B9" s="34" t="s">
        <v>56</v>
      </c>
      <c r="E9" s="39" t="s">
        <v>40</v>
      </c>
      <c r="F9" s="44" t="s">
        <v>31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50</v>
      </c>
      <c r="B10" s="48" t="s">
        <v>62</v>
      </c>
      <c r="E10" s="39" t="s">
        <v>37</v>
      </c>
      <c r="F10" s="44" t="s">
        <v>34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54</v>
      </c>
      <c r="B11" s="50">
        <v>44195</v>
      </c>
      <c r="E11" s="39" t="s">
        <v>73</v>
      </c>
      <c r="F11" s="44" t="s">
        <v>51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57</v>
      </c>
      <c r="B12" s="51">
        <v>2011</v>
      </c>
      <c r="E12" s="39" t="s">
        <v>71</v>
      </c>
      <c r="F12" s="44" t="s">
        <v>95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60</v>
      </c>
      <c r="B13" s="53" t="s">
        <v>55</v>
      </c>
      <c r="E13" s="54" t="s">
        <v>69</v>
      </c>
      <c r="F13" s="55" t="s">
        <v>96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64</v>
      </c>
    </row>
    <row r="14" spans="1:21" ht="15.75" thickBot="1" x14ac:dyDescent="0.3">
      <c r="D14" s="27" t="s">
        <v>65</v>
      </c>
      <c r="E14" s="39" t="s">
        <v>53</v>
      </c>
      <c r="F14" s="40" t="s">
        <v>52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49</v>
      </c>
      <c r="F15" s="44" t="s">
        <v>48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46</v>
      </c>
      <c r="F16" s="44" t="s">
        <v>45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43</v>
      </c>
      <c r="F17" s="44" t="s">
        <v>42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40</v>
      </c>
      <c r="F18" s="44" t="s">
        <v>39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37</v>
      </c>
      <c r="F19" s="44" t="s">
        <v>36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73</v>
      </c>
      <c r="F20" s="44" t="s">
        <v>72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71</v>
      </c>
      <c r="F21" s="44" t="s">
        <v>70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69</v>
      </c>
      <c r="F22" s="55" t="s">
        <v>68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74</v>
      </c>
      <c r="E23" s="63"/>
      <c r="F23" s="64" t="s">
        <v>75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76</v>
      </c>
      <c r="E24" s="68"/>
      <c r="F24" s="69" t="s">
        <v>77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78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79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80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81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78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79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80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82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83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84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85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86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87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88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89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90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91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92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2021-01-19T10:19:04Z</dcterms:created>
  <dcterms:modified xsi:type="dcterms:W3CDTF">2021-01-19T10:19:05Z</dcterms:modified>
  <cp:category/>
</cp:coreProperties>
</file>