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37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<sst xmlns="http://schemas.openxmlformats.org/spreadsheetml/2006/main" count="141" uniqueCount="102">
  <si>
    <t>Media 
Rango Población</t>
  </si>
  <si>
    <t>Media Estatal</t>
  </si>
  <si>
    <t>Importe</t>
  </si>
  <si>
    <t>% Var</t>
  </si>
  <si>
    <t>A</t>
  </si>
  <si>
    <t>P</t>
  </si>
  <si>
    <t>Fuente: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</si>
  <si>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</si>
  <si>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</si>
  <si>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</si>
  <si>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</si>
  <si>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</si>
  <si>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</si>
  <si>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</si>
  <si>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Servicios de carácter general</t>
  </si>
  <si>
    <t>Nº de Inmuebles</t>
  </si>
  <si>
    <t>Nombre Entidad</t>
  </si>
  <si>
    <t>93</t>
  </si>
  <si>
    <t>Año 1</t>
  </si>
  <si>
    <t>Nombre Provincia</t>
  </si>
  <si>
    <t>Nombre Comunidad</t>
  </si>
  <si>
    <t>Administración financiera y tributaria</t>
  </si>
  <si>
    <t>Tipo Clasificación</t>
  </si>
  <si>
    <t>Órganos de gobierno</t>
  </si>
  <si>
    <t>Descripción Clasificación</t>
  </si>
  <si>
    <t>Código Clasificación</t>
  </si>
  <si>
    <t>DEFINICIÓN</t>
  </si>
  <si>
    <t>Nivel desglose</t>
  </si>
  <si>
    <t>Informado Liquidación</t>
  </si>
  <si>
    <t>Censo Inmuebles</t>
  </si>
  <si>
    <t>Rango de Población</t>
  </si>
  <si>
    <t>92</t>
  </si>
  <si>
    <t>Datos del Rango de Población</t>
  </si>
  <si>
    <t>Datos del Estado</t>
  </si>
  <si>
    <t>Cuenta Código</t>
  </si>
  <si>
    <t>Cuenta Descripción</t>
  </si>
  <si>
    <t>Nº de Municipios</t>
  </si>
  <si>
    <t>91</t>
  </si>
  <si>
    <t>ACTUACIONES DE CARÁCTER GENERAL</t>
  </si>
  <si>
    <t>9</t>
  </si>
  <si>
    <t>Otras actuaciones de carácter económico</t>
  </si>
  <si>
    <t>49</t>
  </si>
  <si>
    <t>Investigación, desarrollo e innovación</t>
  </si>
  <si>
    <t>46</t>
  </si>
  <si>
    <t>Infraestructuras</t>
  </si>
  <si>
    <t>45</t>
  </si>
  <si>
    <t>Transporte público</t>
  </si>
  <si>
    <t>44</t>
  </si>
  <si>
    <t>Comercio, turismo y pequeñas y medianas empresas</t>
  </si>
  <si>
    <t>43</t>
  </si>
  <si>
    <t>Industria y energía</t>
  </si>
  <si>
    <t>2</t>
  </si>
  <si>
    <t>42</t>
  </si>
  <si>
    <t>Agricultura, Ganadería y Pesca</t>
  </si>
  <si>
    <t>41</t>
  </si>
  <si>
    <t>ACTUACIONES DE CARÁCTER ECONÓMICO</t>
  </si>
  <si>
    <t>4</t>
  </si>
  <si>
    <t>Deporte</t>
  </si>
  <si>
    <t>34</t>
  </si>
  <si>
    <t>Cultura</t>
  </si>
  <si>
    <t>33</t>
  </si>
  <si>
    <t>3</t>
  </si>
  <si>
    <t>Educación</t>
  </si>
  <si>
    <t>32</t>
  </si>
  <si>
    <t>Sanidad</t>
  </si>
  <si>
    <t>31</t>
  </si>
  <si>
    <t>PRODUCCIÓN DE BIENES PÚBLICOS DE CARÁCTER PREFERENTE</t>
  </si>
  <si>
    <t>Fomento del Empleo</t>
  </si>
  <si>
    <t>24</t>
  </si>
  <si>
    <t>Servicios Sociales y promoción social</t>
  </si>
  <si>
    <t>23</t>
  </si>
  <si>
    <t>Otras prestaciones económicas a favor de empleados</t>
  </si>
  <si>
    <t>22</t>
  </si>
  <si>
    <t>Pensiones</t>
  </si>
  <si>
    <t>21</t>
  </si>
  <si>
    <t>ACTUACIONES DE PROTECCIÓN Y PROMOCIÓN SOCIAL</t>
  </si>
  <si>
    <t>Medio ambiente</t>
  </si>
  <si>
    <t>17</t>
  </si>
  <si>
    <t>Bienestar comunitario</t>
  </si>
  <si>
    <t>16</t>
  </si>
  <si>
    <t>Vivienda y urbanismo</t>
  </si>
  <si>
    <t>15</t>
  </si>
  <si>
    <t>Seguridad y movilidad ciudadana</t>
  </si>
  <si>
    <t>13</t>
  </si>
  <si>
    <t>SERVICIOS PÚBLICOS BÁSICOS</t>
  </si>
  <si>
    <t>1</t>
  </si>
  <si>
    <t>Deuda Pública</t>
  </si>
  <si>
    <t>01</t>
  </si>
  <si>
    <t>DEUDA PÚBLICA</t>
  </si>
  <si>
    <t>0</t>
  </si>
  <si>
    <t xml:space="preserve"> &gt; 50.000 y &lt;= 250.000</t>
  </si>
  <si>
    <t>Por Programas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</si>
  <si>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</si>
  <si>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</si>
  <si>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</si>
  <si>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</si>
  <si>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</si>
  <si>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</si>
  <si>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analiza el gasto por áreas, programas y grupos de gasto del municipio por habitante. Nos permite comparar el gasto por habitante y área/programa/grupo en relación a municipios del mismo rango de población y en relación a la media estatal. Este análisis nos permitirá conocer las desviaciones y particularidades por área/programa/grupo de gasto del Ayuntamiento.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</si>
  <si>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Gastos</t>
    </r>
  </si>
  <si>
    <t>94</t>
  </si>
  <si>
    <t>Transferencias a otras Administraciones Públicas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</si>
</sst>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4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860003590584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69999492168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759992957115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8" fillId="3" borderId="1" applyNumberFormat="0" applyAlignment="0" applyProtection="0"/>
    <xf numFmtId="0" fontId="0" fillId="4" borderId="2" applyNumberFormat="0" applyFont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3" applyNumberFormat="0" applyAlignment="0" applyProtection="0"/>
    <xf numFmtId="0" fontId="6" fillId="0" borderId="0">
      <alignment/>
      <protection/>
    </xf>
    <xf numFmtId="177" fontId="6" fillId="0" borderId="0">
      <alignment/>
      <protection/>
    </xf>
  </cellStyleXfs>
  <cellXfs count="71">
    <xf numFmtId="0" fontId="0" fillId="0" borderId="0" xfId="0" applyFont="1"/>
    <xf numFmtId="0" fontId="13" fillId="7" borderId="4" xfId="20" applyFont="1" applyFill="1" applyBorder="1" applyAlignment="1">
      <alignment horizontal="center" vertical="center"/>
    </xf>
    <xf numFmtId="0" fontId="13" fillId="7" borderId="5" xfId="20" applyFont="1" applyFill="1" applyBorder="1" applyAlignment="1">
      <alignment horizontal="center" vertical="center"/>
    </xf>
    <xf numFmtId="0" fontId="14" fillId="0" borderId="6" xfId="0" applyFont="1" applyBorder="1"/>
    <xf numFmtId="0" fontId="13" fillId="7" borderId="7" xfId="20" applyFont="1" applyFill="1" applyBorder="1" applyAlignment="1">
      <alignment horizontal="center" vertical="center"/>
    </xf>
    <xf numFmtId="0" fontId="13" fillId="7" borderId="8" xfId="20" applyFont="1" applyFill="1" applyBorder="1" applyAlignment="1">
      <alignment horizontal="center" vertical="center"/>
    </xf>
    <xf numFmtId="0" fontId="13" fillId="7" borderId="9" xfId="20" applyFont="1" applyFill="1" applyBorder="1" applyAlignment="1">
      <alignment horizontal="center" vertical="center"/>
    </xf>
    <xf numFmtId="0" fontId="13" fillId="7" borderId="10" xfId="20" applyFont="1" applyFill="1" applyBorder="1" applyAlignment="1">
      <alignment horizontal="center" vertical="center"/>
    </xf>
    <xf numFmtId="0" fontId="14" fillId="0" borderId="10" xfId="0" applyFont="1" applyBorder="1"/>
    <xf numFmtId="0" fontId="13" fillId="7" borderId="11" xfId="20" applyFont="1" applyFill="1" applyBorder="1" applyAlignment="1">
      <alignment horizontal="center" vertical="center"/>
    </xf>
    <xf numFmtId="0" fontId="13" fillId="7" borderId="0" xfId="20" applyFont="1" applyFill="1" applyBorder="1" applyAlignment="1">
      <alignment horizontal="center" vertical="center"/>
    </xf>
    <xf numFmtId="0" fontId="15" fillId="3" borderId="12" xfId="21" applyFont="1" applyBorder="1"/>
    <xf numFmtId="0" fontId="15" fillId="3" borderId="13" xfId="21" applyFont="1" applyBorder="1"/>
    <xf numFmtId="0" fontId="17" fillId="4" borderId="14" xfId="22" applyFont="1" applyBorder="1"/>
    <xf numFmtId="0" fontId="16" fillId="3" borderId="15" xfId="21" applyFont="1" applyBorder="1"/>
    <xf numFmtId="3" fontId="16" fillId="3" borderId="16" xfId="21" applyNumberFormat="1" applyFont="1" applyBorder="1"/>
    <xf numFmtId="0" fontId="15" fillId="3" borderId="17" xfId="21" applyFont="1" applyBorder="1"/>
    <xf numFmtId="0" fontId="15" fillId="3" borderId="18" xfId="21" applyFont="1" applyBorder="1"/>
    <xf numFmtId="0" fontId="14" fillId="0" borderId="0" xfId="0" applyFont="1"/>
    <xf numFmtId="0" fontId="16" fillId="3" borderId="19" xfId="21" applyFont="1" applyBorder="1"/>
    <xf numFmtId="3" fontId="16" fillId="3" borderId="20" xfId="21" applyNumberFormat="1" applyFont="1" applyBorder="1"/>
    <xf numFmtId="0" fontId="15" fillId="3" borderId="21" xfId="21" applyFont="1" applyBorder="1"/>
    <xf numFmtId="0" fontId="15" fillId="3" borderId="22" xfId="21" applyFont="1" applyBorder="1"/>
    <xf numFmtId="14" fontId="15" fillId="3" borderId="23" xfId="21" applyNumberFormat="1" applyFont="1" applyBorder="1"/>
    <xf numFmtId="0" fontId="15" fillId="3" borderId="23" xfId="21" applyFont="1" applyBorder="1"/>
    <xf numFmtId="0" fontId="15" fillId="3" borderId="24" xfId="21" applyFont="1" applyBorder="1"/>
    <xf numFmtId="0" fontId="15" fillId="3" borderId="20" xfId="21" applyFont="1" applyBorder="1"/>
    <xf numFmtId="0" fontId="14" fillId="0" borderId="0" xfId="0" applyFont="1" applyBorder="1"/>
    <xf numFmtId="4" fontId="13" fillId="7" borderId="25" xfId="20" applyNumberFormat="1" applyFont="1" applyFill="1" applyBorder="1" applyAlignment="1">
      <alignment horizontal="center"/>
    </xf>
    <xf numFmtId="3" fontId="13" fillId="5" borderId="26" xfId="23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3" fontId="13" fillId="8" borderId="26" xfId="24" applyNumberFormat="1" applyFont="1" applyFill="1" applyBorder="1" applyAlignment="1">
      <alignment horizontal="center"/>
    </xf>
    <xf numFmtId="0" fontId="13" fillId="7" borderId="27" xfId="20" applyFont="1" applyFill="1" applyBorder="1" applyAlignment="1">
      <alignment horizontal="center"/>
    </xf>
    <xf numFmtId="3" fontId="13" fillId="5" borderId="25" xfId="23" applyNumberFormat="1" applyFont="1" applyBorder="1" applyAlignment="1">
      <alignment horizontal="center"/>
    </xf>
    <xf numFmtId="4" fontId="13" fillId="5" borderId="25" xfId="23" applyNumberFormat="1" applyFont="1" applyBorder="1" applyAlignment="1">
      <alignment horizontal="center"/>
    </xf>
    <xf numFmtId="3" fontId="13" fillId="8" borderId="25" xfId="24" applyNumberFormat="1" applyFont="1" applyFill="1" applyBorder="1" applyAlignment="1">
      <alignment horizontal="center"/>
    </xf>
    <xf numFmtId="4" fontId="13" fillId="8" borderId="25" xfId="24" applyNumberFormat="1" applyFont="1" applyFill="1" applyBorder="1" applyAlignment="1">
      <alignment horizontal="center"/>
    </xf>
    <xf numFmtId="0" fontId="11" fillId="3" borderId="3" xfId="25" applyFont="1"/>
    <xf numFmtId="4" fontId="11" fillId="3" borderId="28" xfId="25" applyNumberFormat="1" applyFont="1" applyBorder="1"/>
    <xf numFmtId="3" fontId="10" fillId="3" borderId="29" xfId="25" applyNumberFormat="1" applyFont="1" applyBorder="1"/>
    <xf numFmtId="3" fontId="10" fillId="3" borderId="3" xfId="25" applyNumberFormat="1" applyFont="1"/>
    <xf numFmtId="4" fontId="10" fillId="3" borderId="28" xfId="25" applyNumberFormat="1" applyFont="1" applyBorder="1"/>
    <xf numFmtId="3" fontId="9" fillId="3" borderId="29" xfId="25" applyNumberFormat="1" applyFont="1" applyBorder="1"/>
    <xf numFmtId="3" fontId="9" fillId="3" borderId="3" xfId="25" applyNumberFormat="1" applyFont="1"/>
    <xf numFmtId="4" fontId="9" fillId="3" borderId="3" xfId="25" applyNumberFormat="1" applyFont="1"/>
    <xf numFmtId="49" fontId="0" fillId="0" borderId="0" xfId="0" applyNumberFormat="1" applyFont="1"/>
    <xf numFmtId="0" fontId="4" fillId="9" borderId="30" xfId="26" applyFont="1" applyFill="1" applyBorder="1">
      <alignment/>
      <protection/>
    </xf>
    <xf numFmtId="0" fontId="8" fillId="10" borderId="30" xfId="26" applyFont="1" applyFill="1" applyBorder="1" applyAlignment="1">
      <alignment horizontal="center" vertical="center" wrapText="1"/>
      <protection/>
    </xf>
    <xf numFmtId="0" fontId="8" fillId="10" borderId="30" xfId="26" applyFont="1" applyFill="1" applyBorder="1" applyAlignment="1">
      <alignment horizontal="center" vertical="center"/>
      <protection/>
    </xf>
    <xf numFmtId="0" fontId="7" fillId="9" borderId="30" xfId="26" applyFont="1" applyFill="1" applyBorder="1" applyAlignment="1">
      <alignment horizontal="center" vertical="center"/>
      <protection/>
    </xf>
    <xf numFmtId="3" fontId="5" fillId="11" borderId="30" xfId="27" applyNumberFormat="1" applyFont="1" applyFill="1" applyBorder="1" applyAlignment="1" applyProtection="1">
      <alignment horizontal="center" vertical="center"/>
      <protection/>
    </xf>
    <xf numFmtId="3" fontId="5" fillId="11" borderId="30" xfId="27" applyNumberFormat="1" applyFont="1" applyFill="1" applyBorder="1" applyAlignment="1" applyProtection="1">
      <alignment horizontal="left" vertical="center"/>
      <protection/>
    </xf>
    <xf numFmtId="2" fontId="4" fillId="12" borderId="30" xfId="26" applyNumberFormat="1" applyFont="1" applyFill="1" applyBorder="1" applyAlignment="1">
      <alignment horizontal="center" vertical="center"/>
      <protection/>
    </xf>
    <xf numFmtId="9" fontId="4" fillId="11" borderId="30" xfId="26" applyNumberFormat="1" applyFont="1" applyFill="1" applyBorder="1" applyAlignment="1">
      <alignment horizontal="center" vertical="center"/>
      <protection/>
    </xf>
    <xf numFmtId="0" fontId="5" fillId="0" borderId="30" xfId="26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vertical="center"/>
      <protection/>
    </xf>
    <xf numFmtId="2" fontId="4" fillId="0" borderId="30" xfId="26" applyNumberFormat="1" applyFont="1" applyFill="1" applyBorder="1" applyAlignment="1">
      <alignment horizontal="center" vertical="center"/>
      <protection/>
    </xf>
    <xf numFmtId="9" fontId="4" fillId="3" borderId="30" xfId="26" applyNumberFormat="1" applyFont="1" applyFill="1" applyBorder="1" applyAlignment="1">
      <alignment horizontal="center" vertical="center"/>
      <protection/>
    </xf>
    <xf numFmtId="0" fontId="4" fillId="0" borderId="30" xfId="26" applyNumberFormat="1" applyFont="1" applyFill="1" applyBorder="1" applyAlignment="1">
      <alignment horizontal="center" vertical="center"/>
      <protection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1" fillId="0" borderId="31" xfId="0" applyFont="1" applyBorder="1" applyAlignment="1">
      <alignment/>
    </xf>
    <xf numFmtId="0" fontId="20" fillId="0" borderId="0" xfId="0" applyFont="1"/>
    <xf numFmtId="0" fontId="19" fillId="0" borderId="0" xfId="0" applyFont="1" applyAlignment="1">
      <alignment/>
    </xf>
    <xf numFmtId="0" fontId="6" fillId="0" borderId="0" xfId="0" applyFont="1" applyAlignment="1">
      <alignment wrapText="1"/>
    </xf>
    <xf numFmtId="0" fontId="6" fillId="0" borderId="32" xfId="0" applyFont="1" applyBorder="1" applyAlignment="1">
      <alignment wrapText="1"/>
    </xf>
    <xf numFmtId="0" fontId="19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  <cellStyle name="Moneda_Informe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8</xdr:col>
      <xdr:colOff>781050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11542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Áreas de Gasto por habitante: Comparativa de Gasto Medio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3472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3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4" width="6.71428571428571" style="61" customWidth="1"/>
    <col min="5" max="5" width="42.7142857142857" style="61" customWidth="1"/>
    <col min="6" max="7" width="24.7142857142857" style="61" customWidth="1"/>
    <col min="8" max="8" width="12.7142857142857" style="61" customWidth="1"/>
    <col min="9" max="9" width="24.7142857142857" style="61" customWidth="1"/>
    <col min="10" max="10" width="12.7142857142857" style="61" customWidth="1"/>
    <col min="11" max="11" width="10.7142857142857" style="61"/>
  </cols>
  <sheetData>
    <row r="2" spans="2:11" ht="41" customHeight="1">
      <c r="B2" s="61"/>
      <c r="C2" s="61"/>
      <c r="D2" s="61"/>
      <c r="E2" s="61"/>
      <c r="F2" s="61"/>
      <c r="G2" s="61"/>
      <c r="H2" s="61"/>
      <c r="I2" s="61"/>
      <c r="J2" s="61"/>
      <c r="K2" t="s">
        <v>97</v>
      </c>
    </row>
    <row r="3" spans="2:11" ht="12.75">
      <c r="B3" s="65" t="s">
        <v>99</v>
      </c>
      <c r="C3" s="61"/>
      <c r="D3" s="61"/>
      <c r="E3" s="61"/>
      <c r="F3" s="61"/>
      <c r="G3" s="61"/>
      <c r="H3" s="61"/>
      <c r="I3" s="61"/>
      <c r="J3" s="61"/>
      <c r="K3"/>
    </row>
    <row r="4" spans="2:11" ht="30" customHeight="1" thickBot="1">
      <c r="B4" s="69" t="s">
        <v>26</v>
      </c>
      <c r="C4" s="61"/>
      <c r="D4" s="61"/>
      <c r="E4" s="61"/>
      <c r="F4" s="61"/>
      <c r="G4" s="61"/>
      <c r="H4" s="61"/>
      <c r="I4" s="61"/>
      <c r="J4" s="61"/>
      <c r="K4"/>
    </row>
    <row r="5" spans="2:11" ht="55" customHeight="1">
      <c r="B5" s="68" t="s">
        <v>98</v>
      </c>
      <c r="C5" s="70"/>
      <c r="D5" s="70"/>
      <c r="E5" s="70"/>
      <c r="F5" s="70"/>
      <c r="G5" s="70"/>
      <c r="H5" s="70"/>
      <c r="I5" s="70"/>
      <c r="J5" s="70"/>
      <c r="K5"/>
    </row>
    <row r="6" spans="2:11" ht="40" customHeight="1">
      <c r="B6" s="64" t="s">
        <v>94</v>
      </c>
      <c r="C6" s="61"/>
      <c r="D6" s="61"/>
      <c r="E6" s="61"/>
      <c r="F6" s="61"/>
      <c r="G6" s="61"/>
      <c r="H6" s="61"/>
      <c r="I6" s="61"/>
      <c r="J6" s="61"/>
      <c r="K6"/>
    </row>
    <row r="7" spans="2:11" ht="38.1" customHeight="1">
      <c r="B7" s="47"/>
      <c r="C7" s="47"/>
      <c r="D7" s="47"/>
      <c r="E7" s="47"/>
      <c r="F7" s="48" t="str">
        <f>CONCATENATE(Ctxt.MLD.NomMun,CHAR(10),"(",TEXT(Gen.ML.Pob.Mun.Anio1,"#.##0")," hab.)")</f>
        <v>Rozas de Madrid (Las)
(95.814 hab.)</v>
      </c>
      <c r="G7" s="48" t="s">
        <v>0</v>
      </c>
      <c r="H7" s="49"/>
      <c r="I7" s="49" t="s">
        <v>1</v>
      </c>
      <c r="J7" s="49"/>
      <c r="K7"/>
    </row>
    <row r="8" spans="2:11" ht="15" customHeight="1">
      <c r="B8" s="50"/>
      <c r="C8" s="50"/>
      <c r="D8" s="50"/>
      <c r="E8" s="50"/>
      <c r="F8" s="51" t="s">
        <v>2</v>
      </c>
      <c r="G8" s="51" t="s">
        <v>2</v>
      </c>
      <c r="H8" s="51" t="s">
        <v>3</v>
      </c>
      <c r="I8" s="51" t="s">
        <v>2</v>
      </c>
      <c r="J8" s="51" t="s">
        <v>3</v>
      </c>
      <c r="K8"/>
    </row>
    <row r="9" spans="2:11" ht="15" customHeight="1">
      <c r="B9" s="51" t="s">
        <v>4</v>
      </c>
      <c r="C9" s="51" t="str">
        <f>M_Liquidacion_Detalle_2!A5</f>
        <v>1</v>
      </c>
      <c r="D9" s="52" t="str">
        <f>M_Liquidacion_Detalle_2!B5</f>
        <v>SERVICIOS PÚBLICOS BÁSICOS</v>
      </c>
      <c r="E9" s="52"/>
      <c r="F9" s="53">
        <f>M_Liquidacion_Detalle_2!C5/Gen.ML.Pob.Mun.Anio1</f>
        <v>423.97734454255118</v>
      </c>
      <c r="G9" s="53">
        <f>M_Liquidacion_Detalle_2!G5/M_Liquidacion_Detalle_2!E5</f>
        <v>409.08115443057454</v>
      </c>
      <c r="H9" s="54">
        <f>IFERROR((F9/G9)-1,"-")</f>
        <v>0.036413777439128436</v>
      </c>
      <c r="I9" s="53">
        <f>M_Liquidacion_Detalle_2!K5/M_Liquidacion_Detalle_2!I5</f>
        <v>435.58328754587291</v>
      </c>
      <c r="J9" s="54">
        <f>IFERROR((F9/I9)-1,"-")</f>
        <v>-0.026644601239664056</v>
      </c>
      <c r="K9"/>
    </row>
    <row r="10" spans="2:11" ht="15" customHeight="1">
      <c r="B10" s="55"/>
      <c r="C10" s="56" t="s">
        <v>5</v>
      </c>
      <c r="D10" s="56" t="str">
        <f>M_Liquidacion_Detalle_2!A6</f>
        <v>13</v>
      </c>
      <c r="E10" s="57" t="str">
        <f>M_Liquidacion_Detalle_2!B6</f>
        <v>Seguridad y movilidad ciudadana</v>
      </c>
      <c r="F10" s="58">
        <f>M_Liquidacion_Detalle_2!C6/Gen.ML.Pob.Mun.Anio1</f>
        <v>181.14688104034903</v>
      </c>
      <c r="G10" s="58">
        <f>M_Liquidacion_Detalle_2!G6/M_Liquidacion_Detalle_2!E6</f>
        <v>117.13408902214853</v>
      </c>
      <c r="H10" s="59">
        <f>IFERROR((F10/G10)-1,"-")</f>
        <v>0.54649156836056934</v>
      </c>
      <c r="I10" s="58">
        <f>M_Liquidacion_Detalle_2!K6/M_Liquidacion_Detalle_2!I6</f>
        <v>117.22017463794468</v>
      </c>
      <c r="J10" s="59">
        <f>IFERROR((F10/I10)-1,"-")</f>
        <v>0.5453558365686908</v>
      </c>
      <c r="K10"/>
    </row>
    <row r="11" spans="2:11" ht="15" customHeight="1">
      <c r="B11" s="55"/>
      <c r="C11" s="56" t="s">
        <v>5</v>
      </c>
      <c r="D11" s="60" t="str">
        <f>M_Liquidacion_Detalle_2!A7</f>
        <v>15</v>
      </c>
      <c r="E11" s="57" t="str">
        <f>M_Liquidacion_Detalle_2!B7</f>
        <v>Vivienda y urbanismo</v>
      </c>
      <c r="F11" s="58">
        <f>M_Liquidacion_Detalle_2!C7/Gen.ML.Pob.Mun.Anio1</f>
        <v>87.792771306907127</v>
      </c>
      <c r="G11" s="58">
        <f>M_Liquidacion_Detalle_2!G7/M_Liquidacion_Detalle_2!E7</f>
        <v>84.02654261016967</v>
      </c>
      <c r="H11" s="59">
        <f>IFERROR((F11/G11)-1,"-")</f>
        <v>0.044821892936978136</v>
      </c>
      <c r="I11" s="58">
        <f>M_Liquidacion_Detalle_2!K7/M_Liquidacion_Detalle_2!I7</f>
        <v>112.39031473003416</v>
      </c>
      <c r="J11" s="59">
        <f>IFERROR((F11/I11)-1,"-")</f>
        <v>-0.21885821284699913</v>
      </c>
      <c r="K11"/>
    </row>
    <row r="12" spans="2:11" ht="15" customHeight="1">
      <c r="B12" s="55"/>
      <c r="C12" s="56" t="s">
        <v>5</v>
      </c>
      <c r="D12" s="60" t="str">
        <f>M_Liquidacion_Detalle_2!A8</f>
        <v>16</v>
      </c>
      <c r="E12" s="57" t="str">
        <f>M_Liquidacion_Detalle_2!B8</f>
        <v>Bienestar comunitario</v>
      </c>
      <c r="F12" s="58">
        <f>M_Liquidacion_Detalle_2!C8/Gen.ML.Pob.Mun.Anio1</f>
        <v>97.868378211952319</v>
      </c>
      <c r="G12" s="58">
        <f>M_Liquidacion_Detalle_2!G8/M_Liquidacion_Detalle_2!E8</f>
        <v>161.00544296821286</v>
      </c>
      <c r="H12" s="59">
        <f>IFERROR((F12/G12)-1,"-")</f>
        <v>-0.39214242445657954</v>
      </c>
      <c r="I12" s="58">
        <f>M_Liquidacion_Detalle_2!K8/M_Liquidacion_Detalle_2!I8</f>
        <v>168.01024270281204</v>
      </c>
      <c r="J12" s="59">
        <f>IFERROR((F12/I12)-1,"-")</f>
        <v>-0.41748564469924265</v>
      </c>
      <c r="K12"/>
    </row>
    <row r="13" spans="2:11" ht="15" customHeight="1">
      <c r="B13" s="55"/>
      <c r="C13" s="56" t="s">
        <v>5</v>
      </c>
      <c r="D13" s="60" t="str">
        <f>M_Liquidacion_Detalle_2!A9</f>
        <v>17</v>
      </c>
      <c r="E13" s="57" t="str">
        <f>M_Liquidacion_Detalle_2!B9</f>
        <v>Medio ambiente</v>
      </c>
      <c r="F13" s="58">
        <f>M_Liquidacion_Detalle_2!C9/Gen.ML.Pob.Mun.Anio1</f>
        <v>57.169313983342732</v>
      </c>
      <c r="G13" s="58">
        <f>M_Liquidacion_Detalle_2!G9/M_Liquidacion_Detalle_2!E9</f>
        <v>46.915079830043467</v>
      </c>
      <c r="H13" s="59">
        <f>IFERROR((F13/G13)-1,"-")</f>
        <v>0.21857010987611414</v>
      </c>
      <c r="I13" s="58">
        <f>M_Liquidacion_Detalle_2!K9/M_Liquidacion_Detalle_2!I9</f>
        <v>43.818372453468406</v>
      </c>
      <c r="J13" s="59">
        <f>IFERROR((F13/I13)-1,"-")</f>
        <v>0.30468821141296276</v>
      </c>
      <c r="K13"/>
    </row>
    <row r="14" spans="2:11" ht="15" customHeight="1">
      <c r="B14" s="51" t="s">
        <v>4</v>
      </c>
      <c r="C14" s="51" t="str">
        <f>M_Liquidacion_Detalle_2!A10</f>
        <v>2</v>
      </c>
      <c r="D14" s="52" t="str">
        <f>M_Liquidacion_Detalle_2!B10</f>
        <v>ACTUACIONES DE PROTECCIÓN Y PROMOCIÓN SOCIAL</v>
      </c>
      <c r="E14" s="52"/>
      <c r="F14" s="53">
        <f>M_Liquidacion_Detalle_2!C10/Gen.ML.Pob.Mun.Anio1</f>
        <v>68.974652973469432</v>
      </c>
      <c r="G14" s="53">
        <f>M_Liquidacion_Detalle_2!G10/M_Liquidacion_Detalle_2!E10</f>
        <v>121.16471009480225</v>
      </c>
      <c r="H14" s="54">
        <f>IFERROR((F14/G14)-1,"-")</f>
        <v>-0.43073645024609919</v>
      </c>
      <c r="I14" s="53">
        <f>M_Liquidacion_Detalle_2!K10/M_Liquidacion_Detalle_2!I10</f>
        <v>136.89877205533827</v>
      </c>
      <c r="J14" s="54">
        <f>IFERROR((F14/I14)-1,"-")</f>
        <v>-0.49616309965448069</v>
      </c>
      <c r="K14"/>
    </row>
    <row r="15" spans="2:11" ht="15" customHeight="1">
      <c r="B15" s="55"/>
      <c r="C15" s="56" t="s">
        <v>5</v>
      </c>
      <c r="D15" s="56" t="str">
        <f>M_Liquidacion_Detalle_2!A11</f>
        <v>21</v>
      </c>
      <c r="E15" s="57" t="str">
        <f>M_Liquidacion_Detalle_2!B11</f>
        <v>Pensiones</v>
      </c>
      <c r="F15" s="58">
        <f>M_Liquidacion_Detalle_2!C11/Gen.ML.Pob.Mun.Anio1</f>
        <v>0</v>
      </c>
      <c r="G15" s="58">
        <f>M_Liquidacion_Detalle_2!G11/M_Liquidacion_Detalle_2!E11</f>
        <v>22.110202173997987</v>
      </c>
      <c r="H15" s="59">
        <f>IFERROR((F15/G15)-1,"-")</f>
        <v>-1</v>
      </c>
      <c r="I15" s="58">
        <f>M_Liquidacion_Detalle_2!K11/M_Liquidacion_Detalle_2!I11</f>
        <v>16.108542706820042</v>
      </c>
      <c r="J15" s="59">
        <f>IFERROR((F15/I15)-1,"-")</f>
        <v>-1</v>
      </c>
      <c r="K15"/>
    </row>
    <row r="16" spans="2:11" ht="15" customHeight="1">
      <c r="B16" s="55"/>
      <c r="C16" s="56" t="s">
        <v>5</v>
      </c>
      <c r="D16" s="60" t="str">
        <f>M_Liquidacion_Detalle_2!A12</f>
        <v>22</v>
      </c>
      <c r="E16" s="57" t="str">
        <f>M_Liquidacion_Detalle_2!B12</f>
        <v>Otras prestaciones económicas a favor de empleados</v>
      </c>
      <c r="F16" s="58">
        <f>M_Liquidacion_Detalle_2!C12/Gen.ML.Pob.Mun.Anio1</f>
        <v>13.152045525706056</v>
      </c>
      <c r="G16" s="58">
        <f>M_Liquidacion_Detalle_2!G12/M_Liquidacion_Detalle_2!E12</f>
        <v>9.0367869793947726</v>
      </c>
      <c r="H16" s="59">
        <f>IFERROR((F16/G16)-1,"-")</f>
        <v>0.4553895710604543</v>
      </c>
      <c r="I16" s="58">
        <f>M_Liquidacion_Detalle_2!K12/M_Liquidacion_Detalle_2!I12</f>
        <v>10.754964706019091</v>
      </c>
      <c r="J16" s="59">
        <f>IFERROR((F16/I16)-1,"-")</f>
        <v>0.22288132831764873</v>
      </c>
      <c r="K16"/>
    </row>
    <row r="17" spans="2:11" ht="15" customHeight="1">
      <c r="B17" s="55"/>
      <c r="C17" s="56" t="s">
        <v>5</v>
      </c>
      <c r="D17" s="60" t="str">
        <f>M_Liquidacion_Detalle_2!A13</f>
        <v>23</v>
      </c>
      <c r="E17" s="57" t="str">
        <f>M_Liquidacion_Detalle_2!B13</f>
        <v>Servicios Sociales y promoción social</v>
      </c>
      <c r="F17" s="58">
        <f>M_Liquidacion_Detalle_2!C13/Gen.ML.Pob.Mun.Anio1</f>
        <v>46.743366418268728</v>
      </c>
      <c r="G17" s="58">
        <f>M_Liquidacion_Detalle_2!G13/M_Liquidacion_Detalle_2!E13</f>
        <v>83.185648631570672</v>
      </c>
      <c r="H17" s="59">
        <f>IFERROR((F17/G17)-1,"-")</f>
        <v>-0.43808376580321984</v>
      </c>
      <c r="I17" s="58">
        <f>M_Liquidacion_Detalle_2!K13/M_Liquidacion_Detalle_2!I13</f>
        <v>97.8614093918398</v>
      </c>
      <c r="J17" s="59">
        <f>IFERROR((F17/I17)-1,"-")</f>
        <v>-0.52235138744929588</v>
      </c>
      <c r="K17"/>
    </row>
    <row r="18" spans="2:11" ht="15" customHeight="1">
      <c r="B18" s="55"/>
      <c r="C18" s="56" t="s">
        <v>5</v>
      </c>
      <c r="D18" s="60" t="str">
        <f>M_Liquidacion_Detalle_2!A14</f>
        <v>24</v>
      </c>
      <c r="E18" s="57" t="str">
        <f>M_Liquidacion_Detalle_2!B14</f>
        <v>Fomento del Empleo</v>
      </c>
      <c r="F18" s="58">
        <f>M_Liquidacion_Detalle_2!C14/Gen.ML.Pob.Mun.Anio1</f>
        <v>9.0792410294946464</v>
      </c>
      <c r="G18" s="58">
        <f>M_Liquidacion_Detalle_2!G14/M_Liquidacion_Detalle_2!E14</f>
        <v>28.179616111705162</v>
      </c>
      <c r="H18" s="59">
        <f>IFERROR((F18/G18)-1,"-")</f>
        <v>-0.67780820741119541</v>
      </c>
      <c r="I18" s="58">
        <f>M_Liquidacion_Detalle_2!K14/M_Liquidacion_Detalle_2!I14</f>
        <v>34.195978218432664</v>
      </c>
      <c r="J18" s="59">
        <f>IFERROR((F18/I18)-1,"-")</f>
        <v>-0.7344938936532408</v>
      </c>
      <c r="K18"/>
    </row>
    <row r="19" spans="2:11" ht="15" customHeight="1">
      <c r="B19" s="51" t="s">
        <v>4</v>
      </c>
      <c r="C19" s="51" t="str">
        <f>M_Liquidacion_Detalle_2!A15</f>
        <v>3</v>
      </c>
      <c r="D19" s="52" t="str">
        <f>M_Liquidacion_Detalle_2!B15</f>
        <v>PRODUCCIÓN DE BIENES PÚBLICOS DE CARÁCTER PREFERENTE</v>
      </c>
      <c r="E19" s="52"/>
      <c r="F19" s="53">
        <f>M_Liquidacion_Detalle_2!C15/Gen.ML.Pob.Mun.Anio1</f>
        <v>292.94086740977309</v>
      </c>
      <c r="G19" s="53">
        <f>M_Liquidacion_Detalle_2!G15/M_Liquidacion_Detalle_2!E15</f>
        <v>167.84798346329998</v>
      </c>
      <c r="H19" s="54">
        <f>IFERROR((F19/G19)-1,"-")</f>
        <v>0.74527486935119902</v>
      </c>
      <c r="I19" s="53">
        <f>M_Liquidacion_Detalle_2!K15/M_Liquidacion_Detalle_2!I15</f>
        <v>185.50199295240915</v>
      </c>
      <c r="J19" s="54">
        <f>IFERROR((F19/I19)-1,"-")</f>
        <v>0.57917908453375788</v>
      </c>
      <c r="K19"/>
    </row>
    <row r="20" spans="2:11" ht="15" customHeight="1">
      <c r="B20" s="55"/>
      <c r="C20" s="56" t="s">
        <v>5</v>
      </c>
      <c r="D20" s="56" t="str">
        <f>M_Liquidacion_Detalle_2!A16</f>
        <v>31</v>
      </c>
      <c r="E20" s="57" t="str">
        <f>M_Liquidacion_Detalle_2!B16</f>
        <v>Sanidad</v>
      </c>
      <c r="F20" s="58">
        <f>M_Liquidacion_Detalle_2!C16/Gen.ML.Pob.Mun.Anio1</f>
        <v>14.962618615233684</v>
      </c>
      <c r="G20" s="58">
        <f>M_Liquidacion_Detalle_2!G16/M_Liquidacion_Detalle_2!E16</f>
        <v>6.67706338562075</v>
      </c>
      <c r="H20" s="59">
        <f>IFERROR((F20/G20)-1,"-")</f>
        <v>1.2408980941316385</v>
      </c>
      <c r="I20" s="58">
        <f>M_Liquidacion_Detalle_2!K16/M_Liquidacion_Detalle_2!I16</f>
        <v>9.8039952745470504</v>
      </c>
      <c r="J20" s="59">
        <f>IFERROR((F20/I20)-1,"-")</f>
        <v>0.52617562495968917</v>
      </c>
      <c r="K20"/>
    </row>
    <row r="21" spans="2:11" ht="15" customHeight="1">
      <c r="B21" s="55"/>
      <c r="C21" s="56" t="s">
        <v>5</v>
      </c>
      <c r="D21" s="60" t="str">
        <f>M_Liquidacion_Detalle_2!A17</f>
        <v>32</v>
      </c>
      <c r="E21" s="57" t="str">
        <f>M_Liquidacion_Detalle_2!B17</f>
        <v>Educación</v>
      </c>
      <c r="F21" s="58">
        <f>M_Liquidacion_Detalle_2!C17/Gen.ML.Pob.Mun.Anio1</f>
        <v>44.115824096687334</v>
      </c>
      <c r="G21" s="58">
        <f>M_Liquidacion_Detalle_2!G17/M_Liquidacion_Detalle_2!E17</f>
        <v>53.959039728215934</v>
      </c>
      <c r="H21" s="59">
        <f>IFERROR((F21/G21)-1,"-")</f>
        <v>-0.18242014092740511</v>
      </c>
      <c r="I21" s="58">
        <f>M_Liquidacion_Detalle_2!K17/M_Liquidacion_Detalle_2!I17</f>
        <v>53.604079705961539</v>
      </c>
      <c r="J21" s="59">
        <f>IFERROR((F21/I21)-1,"-")</f>
        <v>-0.17700622156598611</v>
      </c>
      <c r="K21"/>
    </row>
    <row r="22" spans="2:11" ht="15" customHeight="1">
      <c r="B22" s="55"/>
      <c r="C22" s="56" t="s">
        <v>5</v>
      </c>
      <c r="D22" s="60" t="str">
        <f>M_Liquidacion_Detalle_2!A18</f>
        <v>33</v>
      </c>
      <c r="E22" s="57" t="str">
        <f>M_Liquidacion_Detalle_2!B18</f>
        <v>Cultura</v>
      </c>
      <c r="F22" s="58">
        <f>M_Liquidacion_Detalle_2!C18/Gen.ML.Pob.Mun.Anio1</f>
        <v>111.66941271630451</v>
      </c>
      <c r="G22" s="58">
        <f>M_Liquidacion_Detalle_2!G18/M_Liquidacion_Detalle_2!E18</f>
        <v>60.579711975608909</v>
      </c>
      <c r="H22" s="59">
        <f>IFERROR((F22/G22)-1,"-")</f>
        <v>0.84334670922941579</v>
      </c>
      <c r="I22" s="58">
        <f>M_Liquidacion_Detalle_2!K18/M_Liquidacion_Detalle_2!I18</f>
        <v>73.467390562798755</v>
      </c>
      <c r="J22" s="59">
        <f>IFERROR((F22/I22)-1,"-")</f>
        <v>0.51998610350603469</v>
      </c>
      <c r="K22"/>
    </row>
    <row r="23" spans="2:11" ht="15" customHeight="1">
      <c r="B23" s="55"/>
      <c r="C23" s="56" t="s">
        <v>5</v>
      </c>
      <c r="D23" s="60" t="str">
        <f>M_Liquidacion_Detalle_2!A19</f>
        <v>34</v>
      </c>
      <c r="E23" s="57" t="str">
        <f>M_Liquidacion_Detalle_2!B19</f>
        <v>Deporte</v>
      </c>
      <c r="F23" s="58">
        <f>M_Liquidacion_Detalle_2!C19/Gen.ML.Pob.Mun.Anio1</f>
        <v>122.19301198154758</v>
      </c>
      <c r="G23" s="58">
        <f>M_Liquidacion_Detalle_2!G19/M_Liquidacion_Detalle_2!E19</f>
        <v>46.955570743077608</v>
      </c>
      <c r="H23" s="59">
        <f>IFERROR((F23/G23)-1,"-")</f>
        <v>1.6023112923094818</v>
      </c>
      <c r="I23" s="58">
        <f>M_Liquidacion_Detalle_2!K19/M_Liquidacion_Detalle_2!I19</f>
        <v>50.67882847342544</v>
      </c>
      <c r="J23" s="59">
        <f>IFERROR((F23/I23)-1,"-")</f>
        <v>1.4111254277636309</v>
      </c>
      <c r="K23"/>
    </row>
    <row r="24" spans="2:11" ht="15" customHeight="1">
      <c r="B24" s="51" t="s">
        <v>4</v>
      </c>
      <c r="C24" s="51" t="str">
        <f>M_Liquidacion_Detalle_2!A20</f>
        <v>4</v>
      </c>
      <c r="D24" s="52" t="str">
        <f>M_Liquidacion_Detalle_2!B20</f>
        <v>ACTUACIONES DE CARÁCTER ECONÓMICO</v>
      </c>
      <c r="E24" s="52"/>
      <c r="F24" s="53">
        <f>M_Liquidacion_Detalle_2!C20/Gen.ML.Pob.Mun.Anio1</f>
        <v>83.435014402905622</v>
      </c>
      <c r="G24" s="53">
        <f>M_Liquidacion_Detalle_2!G20/M_Liquidacion_Detalle_2!E20</f>
        <v>63.873772818654238</v>
      </c>
      <c r="H24" s="54">
        <f>IFERROR((F24/G24)-1,"-")</f>
        <v>0.30624841341043418</v>
      </c>
      <c r="I24" s="53">
        <f>M_Liquidacion_Detalle_2!K20/M_Liquidacion_Detalle_2!I20</f>
        <v>75.278130399810777</v>
      </c>
      <c r="J24" s="54">
        <f>IFERROR((F24/I24)-1,"-")</f>
        <v>0.10835662309588057</v>
      </c>
      <c r="K24"/>
    </row>
    <row r="25" spans="2:11" ht="15" customHeight="1">
      <c r="B25" s="55"/>
      <c r="C25" s="56" t="s">
        <v>5</v>
      </c>
      <c r="D25" s="56" t="str">
        <f>M_Liquidacion_Detalle_2!A21</f>
        <v>41</v>
      </c>
      <c r="E25" s="57" t="str">
        <f>M_Liquidacion_Detalle_2!B21</f>
        <v>Agricultura, Ganadería y Pesca</v>
      </c>
      <c r="F25" s="58">
        <f>M_Liquidacion_Detalle_2!C21/Gen.ML.Pob.Mun.Anio1</f>
        <v>1.0275220740184108</v>
      </c>
      <c r="G25" s="58">
        <f>M_Liquidacion_Detalle_2!G21/M_Liquidacion_Detalle_2!E21</f>
        <v>2.7545025740962763</v>
      </c>
      <c r="H25" s="59">
        <f>IFERROR((F25/G25)-1,"-")</f>
        <v>-0.62696637727574822</v>
      </c>
      <c r="I25" s="58">
        <f>M_Liquidacion_Detalle_2!K21/M_Liquidacion_Detalle_2!I21</f>
        <v>6.3169615775002574</v>
      </c>
      <c r="J25" s="59">
        <f>IFERROR((F25/I25)-1,"-")</f>
        <v>-0.83733919204475815</v>
      </c>
      <c r="K25"/>
    </row>
    <row r="26" spans="2:11" ht="15" customHeight="1">
      <c r="B26" s="55"/>
      <c r="C26" s="56" t="s">
        <v>5</v>
      </c>
      <c r="D26" s="60" t="str">
        <f>M_Liquidacion_Detalle_2!A22</f>
        <v>42</v>
      </c>
      <c r="E26" s="57" t="str">
        <f>M_Liquidacion_Detalle_2!B22</f>
        <v>Industria y energía</v>
      </c>
      <c r="F26" s="58">
        <f>M_Liquidacion_Detalle_2!C22/Gen.ML.Pob.Mun.Anio1</f>
        <v>0</v>
      </c>
      <c r="G26" s="58">
        <f>M_Liquidacion_Detalle_2!G22/M_Liquidacion_Detalle_2!E22</f>
        <v>3.9969697313330754</v>
      </c>
      <c r="H26" s="59">
        <f>IFERROR((F26/G26)-1,"-")</f>
        <v>-1</v>
      </c>
      <c r="I26" s="58">
        <f>M_Liquidacion_Detalle_2!K22/M_Liquidacion_Detalle_2!I22</f>
        <v>7.7725752625681412</v>
      </c>
      <c r="J26" s="59">
        <f>IFERROR((F26/I26)-1,"-")</f>
        <v>-1</v>
      </c>
      <c r="K26"/>
    </row>
    <row r="27" spans="2:11" ht="15" customHeight="1">
      <c r="B27" s="55"/>
      <c r="C27" s="56" t="s">
        <v>5</v>
      </c>
      <c r="D27" s="60" t="str">
        <f>M_Liquidacion_Detalle_2!A23</f>
        <v>43</v>
      </c>
      <c r="E27" s="57" t="str">
        <f>M_Liquidacion_Detalle_2!B23</f>
        <v>Comercio, turismo y pequeñas y medianas empresas</v>
      </c>
      <c r="F27" s="58">
        <f>M_Liquidacion_Detalle_2!C23/Gen.ML.Pob.Mun.Anio1</f>
        <v>3.4752469367733316</v>
      </c>
      <c r="G27" s="58">
        <f>M_Liquidacion_Detalle_2!G23/M_Liquidacion_Detalle_2!E23</f>
        <v>16.206397553131595</v>
      </c>
      <c r="H27" s="59">
        <f>IFERROR((F27/G27)-1,"-")</f>
        <v>-0.7855632675071702</v>
      </c>
      <c r="I27" s="58">
        <f>M_Liquidacion_Detalle_2!K23/M_Liquidacion_Detalle_2!I23</f>
        <v>19.188411479757335</v>
      </c>
      <c r="J27" s="59">
        <f>IFERROR((F27/I27)-1,"-")</f>
        <v>-0.81888824197669952</v>
      </c>
      <c r="K27"/>
    </row>
    <row r="28" spans="2:11" ht="15" customHeight="1">
      <c r="B28" s="55"/>
      <c r="C28" s="56" t="s">
        <v>5</v>
      </c>
      <c r="D28" s="60" t="str">
        <f>M_Liquidacion_Detalle_2!A24</f>
        <v>44</v>
      </c>
      <c r="E28" s="57" t="str">
        <f>M_Liquidacion_Detalle_2!B24</f>
        <v>Transporte público</v>
      </c>
      <c r="F28" s="58">
        <f>M_Liquidacion_Detalle_2!C24/Gen.ML.Pob.Mun.Anio1</f>
        <v>4.0926903166551867</v>
      </c>
      <c r="G28" s="58">
        <f>M_Liquidacion_Detalle_2!G24/M_Liquidacion_Detalle_2!E24</f>
        <v>28.976412074911071</v>
      </c>
      <c r="H28" s="59">
        <f>IFERROR((F28/G28)-1,"-")</f>
        <v>-0.85875786463573933</v>
      </c>
      <c r="I28" s="58">
        <f>M_Liquidacion_Detalle_2!K24/M_Liquidacion_Detalle_2!I24</f>
        <v>38.552542584839479</v>
      </c>
      <c r="J28" s="59">
        <f>IFERROR((F28/I28)-1,"-")</f>
        <v>-0.89384123478629895</v>
      </c>
      <c r="K28"/>
    </row>
    <row r="29" spans="2:11" ht="15" customHeight="1">
      <c r="B29" s="55"/>
      <c r="C29" s="56" t="s">
        <v>5</v>
      </c>
      <c r="D29" s="60" t="str">
        <f>M_Liquidacion_Detalle_2!A25</f>
        <v>45</v>
      </c>
      <c r="E29" s="57" t="str">
        <f>M_Liquidacion_Detalle_2!B25</f>
        <v>Infraestructuras</v>
      </c>
      <c r="F29" s="58">
        <f>M_Liquidacion_Detalle_2!C25/Gen.ML.Pob.Mun.Anio1</f>
        <v>72.682216064458217</v>
      </c>
      <c r="G29" s="58">
        <f>M_Liquidacion_Detalle_2!G25/M_Liquidacion_Detalle_2!E25</f>
        <v>25.758432298694846</v>
      </c>
      <c r="H29" s="59">
        <f>IFERROR((F29/G29)-1,"-")</f>
        <v>1.8216863208767933</v>
      </c>
      <c r="I29" s="58">
        <f>M_Liquidacion_Detalle_2!K25/M_Liquidacion_Detalle_2!I25</f>
        <v>34.958912084753607</v>
      </c>
      <c r="J29" s="59">
        <f>IFERROR((F29/I29)-1,"-")</f>
        <v>1.0790754554446393</v>
      </c>
      <c r="K29"/>
    </row>
    <row r="30" spans="2:11" ht="15" customHeight="1">
      <c r="B30" s="55"/>
      <c r="C30" s="56" t="s">
        <v>5</v>
      </c>
      <c r="D30" s="60" t="str">
        <f>M_Liquidacion_Detalle_2!A26</f>
        <v>46</v>
      </c>
      <c r="E30" s="57" t="str">
        <f>M_Liquidacion_Detalle_2!B26</f>
        <v>Investigación, desarrollo e innovación</v>
      </c>
      <c r="F30" s="58">
        <f>M_Liquidacion_Detalle_2!C26/Gen.ML.Pob.Mun.Anio1</f>
        <v>0</v>
      </c>
      <c r="G30" s="58">
        <f>M_Liquidacion_Detalle_2!G26/M_Liquidacion_Detalle_2!E26</f>
        <v>1.0702541184201848</v>
      </c>
      <c r="H30" s="59">
        <f>IFERROR((F30/G30)-1,"-")</f>
        <v>-1</v>
      </c>
      <c r="I30" s="58">
        <f>M_Liquidacion_Detalle_2!K26/M_Liquidacion_Detalle_2!I26</f>
        <v>1.6857164332138912</v>
      </c>
      <c r="J30" s="59">
        <f>IFERROR((F30/I30)-1,"-")</f>
        <v>-1</v>
      </c>
      <c r="K30"/>
    </row>
    <row r="31" spans="2:11" ht="15" customHeight="1">
      <c r="B31" s="55"/>
      <c r="C31" s="56" t="s">
        <v>5</v>
      </c>
      <c r="D31" s="60" t="str">
        <f>M_Liquidacion_Detalle_2!A27</f>
        <v>49</v>
      </c>
      <c r="E31" s="57" t="str">
        <f>M_Liquidacion_Detalle_2!B27</f>
        <v>Otras actuaciones de carácter económico</v>
      </c>
      <c r="F31" s="58">
        <f>M_Liquidacion_Detalle_2!C27/Gen.ML.Pob.Mun.Anio1</f>
        <v>2.15733901100048</v>
      </c>
      <c r="G31" s="58">
        <f>M_Liquidacion_Detalle_2!G27/M_Liquidacion_Detalle_2!E27</f>
        <v>7.6692884275199438</v>
      </c>
      <c r="H31" s="59">
        <f>IFERROR((F31/G31)-1,"-")</f>
        <v>-0.71870414949329153</v>
      </c>
      <c r="I31" s="58">
        <f>M_Liquidacion_Detalle_2!K27/M_Liquidacion_Detalle_2!I27</f>
        <v>9.5949667427795369</v>
      </c>
      <c r="J31" s="59">
        <f>IFERROR((F31/I31)-1,"-")</f>
        <v>-0.77515930291014978</v>
      </c>
      <c r="K31"/>
    </row>
    <row r="32" spans="2:11" ht="15" customHeight="1">
      <c r="B32" s="51" t="s">
        <v>4</v>
      </c>
      <c r="C32" s="51" t="str">
        <f>M_Liquidacion_Detalle_2!A28</f>
        <v>9</v>
      </c>
      <c r="D32" s="52" t="str">
        <f>M_Liquidacion_Detalle_2!B28</f>
        <v>ACTUACIONES DE CARÁCTER GENERAL</v>
      </c>
      <c r="E32" s="52"/>
      <c r="F32" s="53">
        <f>M_Liquidacion_Detalle_2!C28/Gen.ML.Pob.Mun.Anio1</f>
        <v>152.93897781117582</v>
      </c>
      <c r="G32" s="53">
        <f>M_Liquidacion_Detalle_2!G28/M_Liquidacion_Detalle_2!E28</f>
        <v>199.99948359858607</v>
      </c>
      <c r="H32" s="54">
        <f>IFERROR((F32/G32)-1,"-")</f>
        <v>-0.23530313649141321</v>
      </c>
      <c r="I32" s="53">
        <f>M_Liquidacion_Detalle_2!K28/M_Liquidacion_Detalle_2!I28</f>
        <v>220.63478116234921</v>
      </c>
      <c r="J32" s="54">
        <f>IFERROR((F32/I32)-1,"-")</f>
        <v>-0.30682289979185529</v>
      </c>
      <c r="K32"/>
    </row>
    <row r="33" spans="2:11" ht="15" customHeight="1">
      <c r="B33" s="55"/>
      <c r="C33" s="56" t="s">
        <v>5</v>
      </c>
      <c r="D33" s="56" t="str">
        <f>M_Liquidacion_Detalle_2!A29</f>
        <v>91</v>
      </c>
      <c r="E33" s="57" t="str">
        <f>M_Liquidacion_Detalle_2!B29</f>
        <v>Órganos de gobierno</v>
      </c>
      <c r="F33" s="58">
        <f>M_Liquidacion_Detalle_2!C29/Gen.ML.Pob.Mun.Anio1</f>
        <v>30.366095247041141</v>
      </c>
      <c r="G33" s="58">
        <f>M_Liquidacion_Detalle_2!G29/M_Liquidacion_Detalle_2!E29</f>
        <v>19.575707373032053</v>
      </c>
      <c r="H33" s="59">
        <f>IFERROR((F33/G33)-1,"-")</f>
        <v>0.55121317806753578</v>
      </c>
      <c r="I33" s="58">
        <f>M_Liquidacion_Detalle_2!K29/M_Liquidacion_Detalle_2!I29</f>
        <v>19.525054014715522</v>
      </c>
      <c r="J33" s="59">
        <f>IFERROR((F33/I33)-1,"-")</f>
        <v>0.55523745154072346</v>
      </c>
      <c r="K33"/>
    </row>
    <row r="34" spans="2:11" ht="15" customHeight="1">
      <c r="B34" s="55"/>
      <c r="C34" s="56" t="s">
        <v>5</v>
      </c>
      <c r="D34" s="60" t="str">
        <f>M_Liquidacion_Detalle_2!A30</f>
        <v>92</v>
      </c>
      <c r="E34" s="57" t="str">
        <f>M_Liquidacion_Detalle_2!B30</f>
        <v>Servicios de carácter general</v>
      </c>
      <c r="F34" s="58">
        <f>M_Liquidacion_Detalle_2!C30/Gen.ML.Pob.Mun.Anio1</f>
        <v>85.117300498883253</v>
      </c>
      <c r="G34" s="58">
        <f>M_Liquidacion_Detalle_2!G30/M_Liquidacion_Detalle_2!E30</f>
        <v>124.92793014153145</v>
      </c>
      <c r="H34" s="59">
        <f>IFERROR((F34/G34)-1,"-")</f>
        <v>-0.31866876844550729</v>
      </c>
      <c r="I34" s="58">
        <f>M_Liquidacion_Detalle_2!K30/M_Liquidacion_Detalle_2!I30</f>
        <v>140.31726507738026</v>
      </c>
      <c r="J34" s="59">
        <f>IFERROR((F34/I34)-1,"-")</f>
        <v>-0.39339396009504657</v>
      </c>
      <c r="K34"/>
    </row>
    <row r="35" spans="2:11" ht="15" customHeight="1">
      <c r="B35" s="55"/>
      <c r="C35" s="56" t="s">
        <v>5</v>
      </c>
      <c r="D35" s="60" t="str">
        <f>M_Liquidacion_Detalle_2!A31</f>
        <v>93</v>
      </c>
      <c r="E35" s="57" t="str">
        <f>M_Liquidacion_Detalle_2!B31</f>
        <v>Administración financiera y tributaria</v>
      </c>
      <c r="F35" s="58">
        <f>M_Liquidacion_Detalle_2!C31/Gen.ML.Pob.Mun.Anio1</f>
        <v>37.455582065251427</v>
      </c>
      <c r="G35" s="58">
        <f>M_Liquidacion_Detalle_2!G31/M_Liquidacion_Detalle_2!E31</f>
        <v>47.330927224181359</v>
      </c>
      <c r="H35" s="59">
        <f>IFERROR((F35/G35)-1,"-")</f>
        <v>-0.20864465874829974</v>
      </c>
      <c r="I35" s="58">
        <f>M_Liquidacion_Detalle_2!K31/M_Liquidacion_Detalle_2!I31</f>
        <v>52.896339218779893</v>
      </c>
      <c r="J35" s="59">
        <f>IFERROR((F35/I35)-1,"-")</f>
        <v>-0.29190596894929366</v>
      </c>
      <c r="K35"/>
    </row>
    <row r="36" spans="2:11" ht="15" customHeight="1">
      <c r="B36" s="55"/>
      <c r="C36" s="56" t="s">
        <v>5</v>
      </c>
      <c r="D36" s="60" t="str">
        <f>M_Liquidacion_Detalle_2!A32</f>
        <v>94</v>
      </c>
      <c r="E36" s="57" t="str">
        <f>M_Liquidacion_Detalle_2!B32</f>
        <v>Transferencias a otras Administraciones Públicas</v>
      </c>
      <c r="F36" s="58">
        <f>M_Liquidacion_Detalle_2!C32/Gen.ML.Pob.Mun.Anio1</f>
        <v>0</v>
      </c>
      <c r="G36" s="58">
        <f>M_Liquidacion_Detalle_2!G32/M_Liquidacion_Detalle_2!E32</f>
        <v>20.036097729291573</v>
      </c>
      <c r="H36" s="59">
        <f>IFERROR((F36/G36)-1,"-")</f>
        <v>-1</v>
      </c>
      <c r="I36" s="58">
        <f>M_Liquidacion_Detalle_2!K32/M_Liquidacion_Detalle_2!I32</f>
        <v>22.791160108456435</v>
      </c>
      <c r="J36" s="59">
        <f>IFERROR((F36/I36)-1,"-")</f>
        <v>-1</v>
      </c>
      <c r="K36"/>
    </row>
    <row r="37" spans="2:11" ht="12.75">
      <c r="B37" s="62" t="str">
        <f>CONCATENATE("Datos de liquidación de ",Ctxt.MLD.Anio1)</f>
        <v>Datos de liquidación de 2019</v>
      </c>
      <c r="C37" s="62"/>
      <c r="D37" s="62"/>
      <c r="E37" s="62"/>
      <c r="F37" s="62"/>
      <c r="G37" s="62"/>
      <c r="H37" s="62"/>
      <c r="I37" s="62"/>
      <c r="J37" s="62"/>
      <c r="K37"/>
    </row>
    <row r="38" spans="2:11" ht="12.75">
      <c r="B38" s="63" t="s">
        <v>6</v>
      </c>
      <c r="C38" s="63"/>
      <c r="D38" s="63"/>
      <c r="E38" s="63"/>
      <c r="F38" s="63"/>
      <c r="G38" s="63"/>
      <c r="H38" s="63"/>
      <c r="I38" s="63"/>
      <c r="J38" s="63"/>
      <c r="K38"/>
    </row>
  </sheetData>
  <sheetProtection selectLockedCells="1" selectUnlockedCells="1"/>
  <mergeCells count="12">
    <mergeCell ref="B37:J37"/>
    <mergeCell ref="B38:J38"/>
    <mergeCell ref="D24:E24"/>
    <mergeCell ref="D32:E32"/>
    <mergeCell ref="G7:H7"/>
    <mergeCell ref="I7:J7"/>
    <mergeCell ref="D9:E9"/>
    <mergeCell ref="D14:E14"/>
    <mergeCell ref="D19:E19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landscape" paperSize="9" scale="92" r:id="rId2"/>
  <ignoredErrors>
    <ignoredError sqref="A1:K38" numberStoredAsText="1"/>
    <ignoredError sqref="A1:K3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7</v>
      </c>
      <c r="B1" s="2"/>
      <c r="D1" s="3"/>
      <c r="E1" s="4" t="s">
        <v>8</v>
      </c>
      <c r="F1" s="5" t="s">
        <v>9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10</v>
      </c>
      <c r="B3" s="12" t="s">
        <v>96</v>
      </c>
      <c r="D3" s="13" t="s">
        <v>11</v>
      </c>
      <c r="E3" s="14" t="s">
        <v>12</v>
      </c>
      <c r="F3" s="15">
        <v>95814</v>
      </c>
    </row>
    <row r="4" spans="1:6" ht="15.75" thickBot="1">
      <c r="A4" s="16" t="s">
        <v>13</v>
      </c>
      <c r="B4" s="17" t="s">
        <v>95</v>
      </c>
      <c r="D4" s="18"/>
      <c r="E4" s="19" t="s">
        <v>15</v>
      </c>
      <c r="F4" s="20">
        <v>36098</v>
      </c>
    </row>
    <row r="5" spans="1:4" ht="15">
      <c r="A5" s="16" t="s">
        <v>16</v>
      </c>
      <c r="B5" s="17" t="s">
        <v>94</v>
      </c>
      <c r="D5" s="18"/>
    </row>
    <row r="6" spans="1:4" ht="15">
      <c r="A6" s="16" t="s">
        <v>18</v>
      </c>
      <c r="B6" s="17">
        <v>2019</v>
      </c>
      <c r="D6" s="18"/>
    </row>
    <row r="7" spans="1:4" ht="15">
      <c r="A7" s="16" t="s">
        <v>19</v>
      </c>
      <c r="B7" s="17" t="s">
        <v>93</v>
      </c>
      <c r="D7" s="18"/>
    </row>
    <row r="8" spans="1:4" ht="15">
      <c r="A8" s="16" t="s">
        <v>20</v>
      </c>
      <c r="B8" s="17" t="s">
        <v>92</v>
      </c>
      <c r="D8" s="18"/>
    </row>
    <row r="9" spans="1:4" ht="15">
      <c r="A9" s="16" t="s">
        <v>22</v>
      </c>
      <c r="B9" s="17" t="s">
        <v>91</v>
      </c>
      <c r="D9" s="18"/>
    </row>
    <row r="10" spans="1:4" ht="15">
      <c r="A10" s="16" t="s">
        <v>24</v>
      </c>
      <c r="B10" s="17"/>
      <c r="D10" s="18"/>
    </row>
    <row r="11" spans="1:4" ht="15">
      <c r="A11" s="16" t="s">
        <v>25</v>
      </c>
      <c r="B11" s="17"/>
      <c r="D11" s="18"/>
    </row>
    <row r="12" spans="1:4" ht="15">
      <c r="A12" s="16" t="s">
        <v>27</v>
      </c>
      <c r="B12" s="21">
        <v>2</v>
      </c>
      <c r="D12" s="18"/>
    </row>
    <row r="13" spans="1:4" ht="15">
      <c r="A13" s="22" t="s">
        <v>28</v>
      </c>
      <c r="B13" s="23">
        <v>44195</v>
      </c>
      <c r="D13" s="18"/>
    </row>
    <row r="14" spans="1:4" ht="15">
      <c r="A14" s="22" t="s">
        <v>29</v>
      </c>
      <c r="B14" s="24">
        <v>2011</v>
      </c>
      <c r="D14" s="18"/>
    </row>
    <row r="15" spans="1:4" ht="15.75" thickBot="1">
      <c r="A15" s="25" t="s">
        <v>30</v>
      </c>
      <c r="B15" s="26" t="s">
        <v>90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9</v>
      </c>
      <c r="D1" s="29" t="s">
        <v>32</v>
      </c>
      <c r="E1" s="30"/>
      <c r="F1" s="30"/>
      <c r="G1" s="31"/>
      <c r="H1" s="32" t="s">
        <v>33</v>
      </c>
      <c r="I1" s="30"/>
      <c r="J1" s="30"/>
      <c r="K1" s="30"/>
    </row>
    <row r="2" spans="1:11" ht="15.75" thickBot="1">
      <c r="A2" s="33" t="s">
        <v>34</v>
      </c>
      <c r="B2" s="33" t="s">
        <v>35</v>
      </c>
      <c r="C2" s="28" t="s">
        <v>2</v>
      </c>
      <c r="D2" s="29" t="s">
        <v>36</v>
      </c>
      <c r="E2" s="34" t="s">
        <v>12</v>
      </c>
      <c r="F2" s="34" t="s">
        <v>15</v>
      </c>
      <c r="G2" s="35" t="s">
        <v>2</v>
      </c>
      <c r="H2" s="32" t="s">
        <v>36</v>
      </c>
      <c r="I2" s="36" t="s">
        <v>12</v>
      </c>
      <c r="J2" s="36" t="s">
        <v>15</v>
      </c>
      <c r="K2" s="37" t="s">
        <v>2</v>
      </c>
    </row>
    <row r="3" spans="1:20" ht="15">
      <c r="A3" s="38" t="s">
        <v>89</v>
      </c>
      <c r="B3" s="38" t="s">
        <v>88</v>
      </c>
      <c r="C3" s="39">
        <v>11700264.43</v>
      </c>
      <c r="D3" s="40">
        <v>115</v>
      </c>
      <c r="E3" s="41">
        <v>12524072</v>
      </c>
      <c r="F3" s="41">
        <v>6419652</v>
      </c>
      <c r="G3" s="42">
        <v>1780846778.96</v>
      </c>
      <c r="H3" s="43">
        <v>3832</v>
      </c>
      <c r="I3" s="44">
        <v>39248911</v>
      </c>
      <c r="J3" s="44">
        <v>21572993</v>
      </c>
      <c r="K3" s="45">
        <v>4745287616.96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87</v>
      </c>
      <c r="B4" s="38" t="s">
        <v>86</v>
      </c>
      <c r="C4" s="39">
        <v>11700264.43</v>
      </c>
      <c r="D4" s="40">
        <v>115</v>
      </c>
      <c r="E4" s="41">
        <v>12524072</v>
      </c>
      <c r="F4" s="41">
        <v>6419652</v>
      </c>
      <c r="G4" s="42">
        <v>1780846778.96</v>
      </c>
      <c r="H4" s="43">
        <v>3832</v>
      </c>
      <c r="I4" s="44">
        <v>39248911</v>
      </c>
      <c r="J4" s="44">
        <v>21572993</v>
      </c>
      <c r="K4" s="45">
        <v>4745287616.96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85</v>
      </c>
      <c r="B5" s="38" t="s">
        <v>84</v>
      </c>
      <c r="C5" s="39">
        <v>40622965.289999999</v>
      </c>
      <c r="D5" s="40">
        <v>127</v>
      </c>
      <c r="E5" s="41">
        <v>13334704</v>
      </c>
      <c r="F5" s="41">
        <v>6851475</v>
      </c>
      <c r="G5" s="42">
        <v>5454976106.3100004</v>
      </c>
      <c r="H5" s="43">
        <v>6822</v>
      </c>
      <c r="I5" s="44">
        <v>44947823</v>
      </c>
      <c r="J5" s="44">
        <v>25093699</v>
      </c>
      <c r="K5" s="45">
        <v>19578520510.369999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83</v>
      </c>
      <c r="B6" s="38" t="s">
        <v>82</v>
      </c>
      <c r="C6" s="39">
        <v>17356407.260000002</v>
      </c>
      <c r="D6" s="40">
        <v>127</v>
      </c>
      <c r="E6" s="41">
        <v>13334704</v>
      </c>
      <c r="F6" s="41">
        <v>6851475</v>
      </c>
      <c r="G6" s="42">
        <v>1561948405.4200001</v>
      </c>
      <c r="H6" s="43">
        <v>3470</v>
      </c>
      <c r="I6" s="44">
        <v>43451439</v>
      </c>
      <c r="J6" s="44">
        <v>23795674</v>
      </c>
      <c r="K6" s="45">
        <v>5093385267.8500004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81</v>
      </c>
      <c r="B7" s="38" t="s">
        <v>80</v>
      </c>
      <c r="C7" s="39">
        <v>8411776.5899999999</v>
      </c>
      <c r="D7" s="40">
        <v>127</v>
      </c>
      <c r="E7" s="41">
        <v>13334704</v>
      </c>
      <c r="F7" s="41">
        <v>6851475</v>
      </c>
      <c r="G7" s="42">
        <v>1120469073.8499999</v>
      </c>
      <c r="H7" s="43">
        <v>6076</v>
      </c>
      <c r="I7" s="44">
        <v>44626278</v>
      </c>
      <c r="J7" s="44">
        <v>24825050</v>
      </c>
      <c r="K7" s="45">
        <v>5015561429.6499996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79</v>
      </c>
      <c r="B8" s="38" t="s">
        <v>78</v>
      </c>
      <c r="C8" s="39">
        <v>9377160.7899999991</v>
      </c>
      <c r="D8" s="40">
        <v>127</v>
      </c>
      <c r="E8" s="41">
        <v>13334704</v>
      </c>
      <c r="F8" s="41">
        <v>6851475</v>
      </c>
      <c r="G8" s="42">
        <v>2146959924.3699999</v>
      </c>
      <c r="H8" s="43">
        <v>6672</v>
      </c>
      <c r="I8" s="44">
        <v>44893629</v>
      </c>
      <c r="J8" s="44">
        <v>25043883</v>
      </c>
      <c r="K8" s="45">
        <v>7542589504.1000004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77</v>
      </c>
      <c r="B9" s="38" t="s">
        <v>76</v>
      </c>
      <c r="C9" s="39">
        <v>5477620.6500000004</v>
      </c>
      <c r="D9" s="40">
        <v>127</v>
      </c>
      <c r="E9" s="41">
        <v>13334704</v>
      </c>
      <c r="F9" s="41">
        <v>6851475</v>
      </c>
      <c r="G9" s="42">
        <v>625598702.66999996</v>
      </c>
      <c r="H9" s="43">
        <v>4800</v>
      </c>
      <c r="I9" s="44">
        <v>43976629</v>
      </c>
      <c r="J9" s="44">
        <v>24257320</v>
      </c>
      <c r="K9" s="45">
        <v>1926984308.77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51</v>
      </c>
      <c r="B10" s="38" t="s">
        <v>75</v>
      </c>
      <c r="C10" s="39">
        <v>6608737.4000000004</v>
      </c>
      <c r="D10" s="40">
        <v>127</v>
      </c>
      <c r="E10" s="41">
        <v>13334704</v>
      </c>
      <c r="F10" s="41">
        <v>6851475</v>
      </c>
      <c r="G10" s="42">
        <v>1615695544.3599999</v>
      </c>
      <c r="H10" s="43">
        <v>5442</v>
      </c>
      <c r="I10" s="44">
        <v>44641800</v>
      </c>
      <c r="J10" s="44">
        <v>24762520</v>
      </c>
      <c r="K10" s="45">
        <v>6111407602.3400002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74</v>
      </c>
      <c r="B11" s="38" t="s">
        <v>73</v>
      </c>
      <c r="C11" s="39"/>
      <c r="D11" s="40">
        <v>23</v>
      </c>
      <c r="E11" s="41">
        <v>3019874</v>
      </c>
      <c r="F11" s="41">
        <v>1499656</v>
      </c>
      <c r="G11" s="42">
        <v>66770024.68</v>
      </c>
      <c r="H11" s="43">
        <v>360</v>
      </c>
      <c r="I11" s="44">
        <v>8876896</v>
      </c>
      <c r="J11" s="44">
        <v>4811279</v>
      </c>
      <c r="K11" s="45">
        <v>142993858.31999999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72</v>
      </c>
      <c r="B12" s="38" t="s">
        <v>71</v>
      </c>
      <c r="C12" s="39">
        <v>1260150.0900000001</v>
      </c>
      <c r="D12" s="40">
        <v>72</v>
      </c>
      <c r="E12" s="41">
        <v>7852231</v>
      </c>
      <c r="F12" s="41">
        <v>4137415</v>
      </c>
      <c r="G12" s="42">
        <v>70958938.859999999</v>
      </c>
      <c r="H12" s="43">
        <v>1092</v>
      </c>
      <c r="I12" s="44">
        <v>23918526</v>
      </c>
      <c r="J12" s="44">
        <v>13004443</v>
      </c>
      <c r="K12" s="45">
        <v>257242902.94999999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70</v>
      </c>
      <c r="B13" s="38" t="s">
        <v>69</v>
      </c>
      <c r="C13" s="39">
        <v>4478668.9100000001</v>
      </c>
      <c r="D13" s="40">
        <v>127</v>
      </c>
      <c r="E13" s="41">
        <v>13334704</v>
      </c>
      <c r="F13" s="41">
        <v>6851475</v>
      </c>
      <c r="G13" s="42">
        <v>1109256001.55</v>
      </c>
      <c r="H13" s="43">
        <v>4737</v>
      </c>
      <c r="I13" s="44">
        <v>44343793</v>
      </c>
      <c r="J13" s="44">
        <v>24489902</v>
      </c>
      <c r="K13" s="45">
        <v>4339546080.7600002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68</v>
      </c>
      <c r="B14" s="38" t="s">
        <v>67</v>
      </c>
      <c r="C14" s="39">
        <v>869918.40000000002</v>
      </c>
      <c r="D14" s="40">
        <v>125</v>
      </c>
      <c r="E14" s="41">
        <v>13084301</v>
      </c>
      <c r="F14" s="41">
        <v>6730457</v>
      </c>
      <c r="G14" s="42">
        <v>368710579.26999998</v>
      </c>
      <c r="H14" s="43">
        <v>3672</v>
      </c>
      <c r="I14" s="44">
        <v>40110704</v>
      </c>
      <c r="J14" s="44">
        <v>21958380</v>
      </c>
      <c r="K14" s="45">
        <v>1371624760.3099999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61</v>
      </c>
      <c r="B15" s="38" t="s">
        <v>66</v>
      </c>
      <c r="C15" s="39">
        <v>28067836.27</v>
      </c>
      <c r="D15" s="40">
        <v>127</v>
      </c>
      <c r="E15" s="41">
        <v>13334704</v>
      </c>
      <c r="F15" s="41">
        <v>6851475</v>
      </c>
      <c r="G15" s="42">
        <v>2238203176.48</v>
      </c>
      <c r="H15" s="43">
        <v>6659</v>
      </c>
      <c r="I15" s="44">
        <v>44925423</v>
      </c>
      <c r="J15" s="44">
        <v>25056018</v>
      </c>
      <c r="K15" s="45">
        <v>8333755500.7299995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65</v>
      </c>
      <c r="B16" s="38" t="s">
        <v>64</v>
      </c>
      <c r="C16" s="39">
        <v>1433628.3400000001</v>
      </c>
      <c r="D16" s="40">
        <v>120</v>
      </c>
      <c r="E16" s="41">
        <v>12688840</v>
      </c>
      <c r="F16" s="41">
        <v>6497726</v>
      </c>
      <c r="G16" s="42">
        <v>84724188.969999999</v>
      </c>
      <c r="H16" s="43">
        <v>4038</v>
      </c>
      <c r="I16" s="44">
        <v>40991626</v>
      </c>
      <c r="J16" s="44">
        <v>22408323</v>
      </c>
      <c r="K16" s="45">
        <v>401881707.60000002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63</v>
      </c>
      <c r="B17" s="38" t="s">
        <v>62</v>
      </c>
      <c r="C17" s="39">
        <v>4226913.5700000003</v>
      </c>
      <c r="D17" s="40">
        <v>127</v>
      </c>
      <c r="E17" s="41">
        <v>13334704</v>
      </c>
      <c r="F17" s="41">
        <v>6851475</v>
      </c>
      <c r="G17" s="42">
        <v>719527822.89999998</v>
      </c>
      <c r="H17" s="43">
        <v>4580</v>
      </c>
      <c r="I17" s="44">
        <v>44397457</v>
      </c>
      <c r="J17" s="44">
        <v>24512367</v>
      </c>
      <c r="K17" s="45">
        <v>2379884823.77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60</v>
      </c>
      <c r="B18" s="38" t="s">
        <v>59</v>
      </c>
      <c r="C18" s="39">
        <v>10699493.109999999</v>
      </c>
      <c r="D18" s="40">
        <v>127</v>
      </c>
      <c r="E18" s="41">
        <v>13334704</v>
      </c>
      <c r="F18" s="41">
        <v>6851475</v>
      </c>
      <c r="G18" s="42">
        <v>807812527.60000002</v>
      </c>
      <c r="H18" s="43">
        <v>6581</v>
      </c>
      <c r="I18" s="44">
        <v>44884303</v>
      </c>
      <c r="J18" s="44">
        <v>25023063</v>
      </c>
      <c r="K18" s="45">
        <v>3297532618.6399999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58</v>
      </c>
      <c r="B19" s="38" t="s">
        <v>57</v>
      </c>
      <c r="C19" s="39">
        <v>11707801.25</v>
      </c>
      <c r="D19" s="40">
        <v>127</v>
      </c>
      <c r="E19" s="41">
        <v>13334704</v>
      </c>
      <c r="F19" s="41">
        <v>6851475</v>
      </c>
      <c r="G19" s="42">
        <v>626138637.00999999</v>
      </c>
      <c r="H19" s="43">
        <v>4834</v>
      </c>
      <c r="I19" s="44">
        <v>44485171</v>
      </c>
      <c r="J19" s="44">
        <v>24597267</v>
      </c>
      <c r="K19" s="45">
        <v>2254456350.7199998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56</v>
      </c>
      <c r="B20" s="38" t="s">
        <v>55</v>
      </c>
      <c r="C20" s="39">
        <v>7994242.4699999997</v>
      </c>
      <c r="D20" s="40">
        <v>127</v>
      </c>
      <c r="E20" s="41">
        <v>13334704</v>
      </c>
      <c r="F20" s="41">
        <v>6851475</v>
      </c>
      <c r="G20" s="42">
        <v>851737853.89999998</v>
      </c>
      <c r="H20" s="43">
        <v>5621</v>
      </c>
      <c r="I20" s="44">
        <v>44337549</v>
      </c>
      <c r="J20" s="44">
        <v>24619659</v>
      </c>
      <c r="K20" s="45">
        <v>3337647795.23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54</v>
      </c>
      <c r="B21" s="38" t="s">
        <v>53</v>
      </c>
      <c r="C21" s="39">
        <v>98451</v>
      </c>
      <c r="D21" s="40">
        <v>39</v>
      </c>
      <c r="E21" s="41">
        <v>3674105</v>
      </c>
      <c r="F21" s="41">
        <v>2021143</v>
      </c>
      <c r="G21" s="42">
        <v>10120331.68</v>
      </c>
      <c r="H21" s="43">
        <v>2017</v>
      </c>
      <c r="I21" s="44">
        <v>14111237</v>
      </c>
      <c r="J21" s="44">
        <v>8347617</v>
      </c>
      <c r="K21" s="45">
        <v>89140141.939999998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52</v>
      </c>
      <c r="B22" s="38" t="s">
        <v>50</v>
      </c>
      <c r="C22" s="39"/>
      <c r="D22" s="40">
        <v>34</v>
      </c>
      <c r="E22" s="41">
        <v>3368632</v>
      </c>
      <c r="F22" s="41">
        <v>1684988</v>
      </c>
      <c r="G22" s="42">
        <v>13464320.140000001</v>
      </c>
      <c r="H22" s="43">
        <v>634</v>
      </c>
      <c r="I22" s="44">
        <v>7848058</v>
      </c>
      <c r="J22" s="44">
        <v>4218248</v>
      </c>
      <c r="K22" s="45">
        <v>60999621.469999999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49</v>
      </c>
      <c r="B23" s="38" t="s">
        <v>48</v>
      </c>
      <c r="C23" s="39">
        <v>332977.31</v>
      </c>
      <c r="D23" s="40">
        <v>121</v>
      </c>
      <c r="E23" s="41">
        <v>12447584</v>
      </c>
      <c r="F23" s="41">
        <v>6492699</v>
      </c>
      <c r="G23" s="42">
        <v>201730494.88</v>
      </c>
      <c r="H23" s="43">
        <v>3044</v>
      </c>
      <c r="I23" s="44">
        <v>41233450</v>
      </c>
      <c r="J23" s="44">
        <v>22732240</v>
      </c>
      <c r="K23" s="45">
        <v>791204405.33000004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47</v>
      </c>
      <c r="B24" s="38" t="s">
        <v>46</v>
      </c>
      <c r="C24" s="39">
        <v>392137.03000000003</v>
      </c>
      <c r="D24" s="40">
        <v>114</v>
      </c>
      <c r="E24" s="41">
        <v>11873545</v>
      </c>
      <c r="F24" s="41">
        <v>6192416</v>
      </c>
      <c r="G24" s="42">
        <v>344052732.70999998</v>
      </c>
      <c r="H24" s="43">
        <v>1136</v>
      </c>
      <c r="I24" s="44">
        <v>32177766</v>
      </c>
      <c r="J24" s="44">
        <v>17193919</v>
      </c>
      <c r="K24" s="45">
        <v>1240534694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45</v>
      </c>
      <c r="B25" s="38" t="s">
        <v>44</v>
      </c>
      <c r="C25" s="39">
        <v>6963973.8499999996</v>
      </c>
      <c r="D25" s="40">
        <v>69</v>
      </c>
      <c r="E25" s="41">
        <v>7335058</v>
      </c>
      <c r="F25" s="41">
        <v>3764018</v>
      </c>
      <c r="G25" s="42">
        <v>188939594.90000001</v>
      </c>
      <c r="H25" s="43">
        <v>4170</v>
      </c>
      <c r="I25" s="44">
        <v>22914046</v>
      </c>
      <c r="J25" s="44">
        <v>13184976</v>
      </c>
      <c r="K25" s="45">
        <v>801050119.62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43</v>
      </c>
      <c r="B26" s="38" t="s">
        <v>42</v>
      </c>
      <c r="C26" s="39"/>
      <c r="D26" s="40">
        <v>16</v>
      </c>
      <c r="E26" s="41">
        <v>1698224</v>
      </c>
      <c r="F26" s="41">
        <v>862066</v>
      </c>
      <c r="G26" s="42">
        <v>1817531.23</v>
      </c>
      <c r="H26" s="43">
        <v>129</v>
      </c>
      <c r="I26" s="44">
        <v>7972062</v>
      </c>
      <c r="J26" s="44">
        <v>4094233</v>
      </c>
      <c r="K26" s="45">
        <v>13438635.92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41</v>
      </c>
      <c r="B27" s="38" t="s">
        <v>40</v>
      </c>
      <c r="C27" s="39">
        <v>206703.28</v>
      </c>
      <c r="D27" s="40">
        <v>113</v>
      </c>
      <c r="E27" s="41">
        <v>11945417</v>
      </c>
      <c r="F27" s="41">
        <v>6173214</v>
      </c>
      <c r="G27" s="42">
        <v>91612848.359999999</v>
      </c>
      <c r="H27" s="43">
        <v>1658</v>
      </c>
      <c r="I27" s="44">
        <v>35568667</v>
      </c>
      <c r="J27" s="44">
        <v>19096243</v>
      </c>
      <c r="K27" s="45">
        <v>341280176.94999999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39</v>
      </c>
      <c r="B28" s="38" t="s">
        <v>38</v>
      </c>
      <c r="C28" s="39">
        <v>14653695.220000001</v>
      </c>
      <c r="D28" s="40">
        <v>127</v>
      </c>
      <c r="E28" s="41">
        <v>13334704</v>
      </c>
      <c r="F28" s="41">
        <v>6851475</v>
      </c>
      <c r="G28" s="42">
        <v>2666933913.9400001</v>
      </c>
      <c r="H28" s="43">
        <v>6935</v>
      </c>
      <c r="I28" s="44">
        <v>44977498</v>
      </c>
      <c r="J28" s="44">
        <v>25123702</v>
      </c>
      <c r="K28" s="45">
        <v>9923600428.4599991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37</v>
      </c>
      <c r="B29" s="38" t="s">
        <v>23</v>
      </c>
      <c r="C29" s="39">
        <v>2909497.0499999998</v>
      </c>
      <c r="D29" s="40">
        <v>127</v>
      </c>
      <c r="E29" s="41">
        <v>13334704</v>
      </c>
      <c r="F29" s="41">
        <v>6851475</v>
      </c>
      <c r="G29" s="42">
        <v>261036263.41</v>
      </c>
      <c r="H29" s="43">
        <v>5080</v>
      </c>
      <c r="I29" s="44">
        <v>44476028</v>
      </c>
      <c r="J29" s="44">
        <v>24611881</v>
      </c>
      <c r="K29" s="45">
        <v>868396849.05999994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31</v>
      </c>
      <c r="B30" s="38" t="s">
        <v>14</v>
      </c>
      <c r="C30" s="39">
        <v>8155429.0300000003</v>
      </c>
      <c r="D30" s="40">
        <v>127</v>
      </c>
      <c r="E30" s="41">
        <v>13334704</v>
      </c>
      <c r="F30" s="41">
        <v>6851475</v>
      </c>
      <c r="G30" s="42">
        <v>1665876969.77</v>
      </c>
      <c r="H30" s="43">
        <v>6916</v>
      </c>
      <c r="I30" s="44">
        <v>44968190</v>
      </c>
      <c r="J30" s="44">
        <v>25117229</v>
      </c>
      <c r="K30" s="45">
        <v>6309813436.2799997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17</v>
      </c>
      <c r="B31" s="38" t="s">
        <v>21</v>
      </c>
      <c r="C31" s="39">
        <v>3588769.1400000001</v>
      </c>
      <c r="D31" s="40">
        <v>127</v>
      </c>
      <c r="E31" s="41">
        <v>13334704</v>
      </c>
      <c r="F31" s="41">
        <v>6851475</v>
      </c>
      <c r="G31" s="42">
        <v>631143904.58000004</v>
      </c>
      <c r="H31" s="43">
        <v>4905</v>
      </c>
      <c r="I31" s="44">
        <v>43488742</v>
      </c>
      <c r="J31" s="44">
        <v>23994660</v>
      </c>
      <c r="K31" s="45">
        <v>2300395249.0300002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100</v>
      </c>
      <c r="B32" s="38" t="s">
        <v>101</v>
      </c>
      <c r="C32" s="39"/>
      <c r="D32" s="40">
        <v>61</v>
      </c>
      <c r="E32" s="41">
        <v>5434031</v>
      </c>
      <c r="F32" s="41">
        <v>2971849</v>
      </c>
      <c r="G32" s="42">
        <v>108876776.18000001</v>
      </c>
      <c r="H32" s="43">
        <v>3625</v>
      </c>
      <c r="I32" s="44">
        <v>19524890</v>
      </c>
      <c r="J32" s="44">
        <v>11316253</v>
      </c>
      <c r="K32" s="45">
        <v>444994894.08999997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/>
      <c r="B33" s="38"/>
      <c r="C33" s="39"/>
      <c r="D33" s="40"/>
      <c r="E33" s="41"/>
      <c r="F33" s="41"/>
      <c r="G33" s="42"/>
      <c r="H33" s="43"/>
      <c r="I33" s="44"/>
      <c r="J33" s="44"/>
      <c r="K33" s="45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/>
      <c r="B34" s="38"/>
      <c r="C34" s="39"/>
      <c r="D34" s="40"/>
      <c r="E34" s="41"/>
      <c r="F34" s="41"/>
      <c r="G34" s="42"/>
      <c r="H34" s="43"/>
      <c r="I34" s="44"/>
      <c r="J34" s="44"/>
      <c r="K34" s="45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/>
      <c r="B35" s="38"/>
      <c r="C35" s="39"/>
      <c r="D35" s="40"/>
      <c r="E35" s="41"/>
      <c r="F35" s="41"/>
      <c r="G35" s="42"/>
      <c r="H35" s="43"/>
      <c r="I35" s="44"/>
      <c r="J35" s="44"/>
      <c r="K35" s="45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/>
      <c r="B36" s="38"/>
      <c r="C36" s="39"/>
      <c r="D36" s="40"/>
      <c r="E36" s="41"/>
      <c r="F36" s="41"/>
      <c r="G36" s="42"/>
      <c r="H36" s="43"/>
      <c r="I36" s="44"/>
      <c r="J36" s="44"/>
      <c r="K36" s="45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/>
      <c r="B37" s="38"/>
      <c r="C37" s="39"/>
      <c r="D37" s="40"/>
      <c r="E37" s="41"/>
      <c r="F37" s="41"/>
      <c r="G37" s="42"/>
      <c r="H37" s="43"/>
      <c r="I37" s="44"/>
      <c r="J37" s="44"/>
      <c r="K37" s="45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/>
      <c r="B38" s="38"/>
      <c r="C38" s="39"/>
      <c r="D38" s="40"/>
      <c r="E38" s="41"/>
      <c r="F38" s="41"/>
      <c r="G38" s="42"/>
      <c r="H38" s="43"/>
      <c r="I38" s="44"/>
      <c r="J38" s="44"/>
      <c r="K38" s="45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/>
      <c r="B39" s="38"/>
      <c r="C39" s="39"/>
      <c r="D39" s="40"/>
      <c r="E39" s="41"/>
      <c r="F39" s="41"/>
      <c r="G39" s="42"/>
      <c r="H39" s="43"/>
      <c r="I39" s="44"/>
      <c r="J39" s="44"/>
      <c r="K39" s="45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/>
      <c r="B40" s="38"/>
      <c r="C40" s="39"/>
      <c r="D40" s="40"/>
      <c r="E40" s="41"/>
      <c r="F40" s="41"/>
      <c r="G40" s="42"/>
      <c r="H40" s="43"/>
      <c r="I40" s="44"/>
      <c r="J40" s="44"/>
      <c r="K40" s="45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/>
      <c r="B41" s="38"/>
      <c r="C41" s="39"/>
      <c r="D41" s="40"/>
      <c r="E41" s="41"/>
      <c r="F41" s="41"/>
      <c r="G41" s="42"/>
      <c r="H41" s="43"/>
      <c r="I41" s="44"/>
      <c r="J41" s="44"/>
      <c r="K41" s="45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/>
      <c r="B42" s="38"/>
      <c r="C42" s="39"/>
      <c r="D42" s="40"/>
      <c r="E42" s="41"/>
      <c r="F42" s="41"/>
      <c r="G42" s="42"/>
      <c r="H42" s="43"/>
      <c r="I42" s="44"/>
      <c r="J42" s="44"/>
      <c r="K42" s="45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/>
      <c r="B43" s="38"/>
      <c r="C43" s="39"/>
      <c r="D43" s="40"/>
      <c r="E43" s="41"/>
      <c r="F43" s="41"/>
      <c r="G43" s="42"/>
      <c r="H43" s="43"/>
      <c r="I43" s="44"/>
      <c r="J43" s="44"/>
      <c r="K43" s="45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/>
      <c r="B44" s="38"/>
      <c r="C44" s="39"/>
      <c r="D44" s="40"/>
      <c r="E44" s="41"/>
      <c r="F44" s="41"/>
      <c r="G44" s="42"/>
      <c r="H44" s="43"/>
      <c r="I44" s="44"/>
      <c r="J44" s="44"/>
      <c r="K44" s="4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/>
      <c r="B45" s="38"/>
      <c r="C45" s="39"/>
      <c r="D45" s="40"/>
      <c r="E45" s="41"/>
      <c r="F45" s="41"/>
      <c r="G45" s="42"/>
      <c r="H45" s="43"/>
      <c r="I45" s="44"/>
      <c r="J45" s="44"/>
      <c r="K45" s="45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/>
      <c r="B46" s="38"/>
      <c r="C46" s="39"/>
      <c r="D46" s="40"/>
      <c r="E46" s="41"/>
      <c r="F46" s="41"/>
      <c r="G46" s="42"/>
      <c r="H46" s="43"/>
      <c r="I46" s="44"/>
      <c r="J46" s="44"/>
      <c r="K46" s="45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/>
      <c r="B47" s="38"/>
      <c r="C47" s="39"/>
      <c r="D47" s="40"/>
      <c r="E47" s="41"/>
      <c r="F47" s="41"/>
      <c r="G47" s="42"/>
      <c r="H47" s="43"/>
      <c r="I47" s="44"/>
      <c r="J47" s="44"/>
      <c r="K47" s="45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/>
      <c r="B48" s="38"/>
      <c r="C48" s="39"/>
      <c r="D48" s="40"/>
      <c r="E48" s="41"/>
      <c r="F48" s="41"/>
      <c r="G48" s="42"/>
      <c r="H48" s="43"/>
      <c r="I48" s="44"/>
      <c r="J48" s="44"/>
      <c r="K48" s="45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/>
      <c r="B49" s="38"/>
      <c r="C49" s="39"/>
      <c r="D49" s="40"/>
      <c r="E49" s="41"/>
      <c r="F49" s="41"/>
      <c r="G49" s="42"/>
      <c r="H49" s="43"/>
      <c r="I49" s="44"/>
      <c r="J49" s="44"/>
      <c r="K49" s="45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/>
      <c r="B50" s="38"/>
      <c r="C50" s="39"/>
      <c r="D50" s="40"/>
      <c r="E50" s="41"/>
      <c r="F50" s="41"/>
      <c r="G50" s="42"/>
      <c r="H50" s="43"/>
      <c r="I50" s="44"/>
      <c r="J50" s="44"/>
      <c r="K50" s="45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