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44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<sst xmlns="http://schemas.openxmlformats.org/spreadsheetml/2006/main" count="160" uniqueCount="113">
  <si>
    <t>Media 
Rango Población</t>
  </si>
  <si>
    <t>Media Estatal</t>
  </si>
  <si>
    <t>Importe</t>
  </si>
  <si>
    <t>% Var</t>
  </si>
  <si>
    <t>TOTAL CAPÍTULO /HABITANTE</t>
  </si>
  <si>
    <t>A</t>
  </si>
  <si>
    <t>C</t>
  </si>
  <si>
    <t>Fuente: Ministerio de Hacienda.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</si>
  <si>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</si>
  <si>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</si>
  <si>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</si>
  <si>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</si>
  <si>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</si>
  <si>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</si>
  <si>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</si>
  <si>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Gastos de edición y distribución</t>
  </si>
  <si>
    <t>Nº de Inmuebles</t>
  </si>
  <si>
    <t>Nombre Entidad</t>
  </si>
  <si>
    <t>25</t>
  </si>
  <si>
    <t>Año 1</t>
  </si>
  <si>
    <t>Nombre Provincia</t>
  </si>
  <si>
    <t>Nombre Comunidad</t>
  </si>
  <si>
    <t>Trabajos realizados por administraciones públicas y otras entidades públicas</t>
  </si>
  <si>
    <t>Tipo Clasificación</t>
  </si>
  <si>
    <t>Gastos de publicaciones</t>
  </si>
  <si>
    <t>Descripción Clasificación</t>
  </si>
  <si>
    <t>24</t>
  </si>
  <si>
    <t>Código Clasificación</t>
  </si>
  <si>
    <t>2</t>
  </si>
  <si>
    <t>Nivel desglose</t>
  </si>
  <si>
    <t>Informado Liquidación</t>
  </si>
  <si>
    <t>Censo Inmuebles</t>
  </si>
  <si>
    <t>Rango de Población</t>
  </si>
  <si>
    <t>240</t>
  </si>
  <si>
    <t>Datos del Rango de Población</t>
  </si>
  <si>
    <t>Datos del Estado</t>
  </si>
  <si>
    <t>Cuenta Código</t>
  </si>
  <si>
    <t>Cuenta Descripción</t>
  </si>
  <si>
    <t>Nº de Municipios</t>
  </si>
  <si>
    <t>Otras indemnizaciones</t>
  </si>
  <si>
    <t>233</t>
  </si>
  <si>
    <t>Locomoción</t>
  </si>
  <si>
    <t>231</t>
  </si>
  <si>
    <t>Dietas</t>
  </si>
  <si>
    <t>230</t>
  </si>
  <si>
    <t>Indemnizaciones por razón del servicio</t>
  </si>
  <si>
    <t>23</t>
  </si>
  <si>
    <t>Trabajos realizados por otras empresas y profesionales</t>
  </si>
  <si>
    <t>227</t>
  </si>
  <si>
    <t>Gastos diversos</t>
  </si>
  <si>
    <t>226</t>
  </si>
  <si>
    <t>Tributos</t>
  </si>
  <si>
    <t>225</t>
  </si>
  <si>
    <t>Primas de seguros</t>
  </si>
  <si>
    <t>224</t>
  </si>
  <si>
    <t>Transportes</t>
  </si>
  <si>
    <t>223</t>
  </si>
  <si>
    <t>Comunicaciones</t>
  </si>
  <si>
    <t>222</t>
  </si>
  <si>
    <t>Suministros</t>
  </si>
  <si>
    <t>221</t>
  </si>
  <si>
    <t>Material de oficina</t>
  </si>
  <si>
    <t>220</t>
  </si>
  <si>
    <t>Material, suministros y otros</t>
  </si>
  <si>
    <t>22</t>
  </si>
  <si>
    <t>Otro inmovilizado material</t>
  </si>
  <si>
    <t>219</t>
  </si>
  <si>
    <t>Equipos para procesos de información</t>
  </si>
  <si>
    <t>216</t>
  </si>
  <si>
    <t>Mobiliario</t>
  </si>
  <si>
    <t>215</t>
  </si>
  <si>
    <t>Elementos de transporte</t>
  </si>
  <si>
    <t>214</t>
  </si>
  <si>
    <t>Maquinaria, instalaciones técnicas y utillaje</t>
  </si>
  <si>
    <t>213</t>
  </si>
  <si>
    <t>Edificios y otras construcciones</t>
  </si>
  <si>
    <t>212</t>
  </si>
  <si>
    <t>Infraestructuras y bienes naturales</t>
  </si>
  <si>
    <t>210</t>
  </si>
  <si>
    <t>Reparaciones, mantenimiento y conservación</t>
  </si>
  <si>
    <t>21</t>
  </si>
  <si>
    <t>Cánones</t>
  </si>
  <si>
    <t>209</t>
  </si>
  <si>
    <t>Arrendamientos de otro inmovilizado material</t>
  </si>
  <si>
    <t>208</t>
  </si>
  <si>
    <t>Arrendamientos de equipos para procesos de información</t>
  </si>
  <si>
    <t>206</t>
  </si>
  <si>
    <t>Arrendamientos de mobiliario y enseres</t>
  </si>
  <si>
    <t>205</t>
  </si>
  <si>
    <t>Arrendamientos de material de transporte</t>
  </si>
  <si>
    <t>204</t>
  </si>
  <si>
    <t>Arrendamientos de maquinaria, instalaciones y utillaje</t>
  </si>
  <si>
    <t>203</t>
  </si>
  <si>
    <t>Arrendamientos de edificios y otras construcciones</t>
  </si>
  <si>
    <t>202</t>
  </si>
  <si>
    <t>Arrendamientos de terrenos y bienes naturales</t>
  </si>
  <si>
    <t>200</t>
  </si>
  <si>
    <t>Arrendamientos y cánones</t>
  </si>
  <si>
    <t>20</t>
  </si>
  <si>
    <t xml:space="preserve"> &gt; 50.000 y &lt;= 250.000</t>
  </si>
  <si>
    <t>CAP. II  GASTOS EN BIENES CORRIENTES Y SERVICIOS</t>
  </si>
  <si>
    <t>Económica de Gastos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</si>
  <si>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</si>
  <si>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</si>
  <si>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</si>
  <si>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</si>
  <si>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</si>
  <si>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</si>
  <si>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t>Este informe compara las partidas de gasto del capítulo II que el municipio realiza por habitante, a nivel de artículo y concepto comparando con la media nacional y la de los municipios de su rango de población. Esta comparación y detalle nos permitirá analizar en que partidas de gasto estamos por encima de la media y en cuales estamos por debajo. Este análisis nos facilita determinar puntos de mejora en las partidas de gasto para obtener ahorros.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</si>
  <si>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</si>
  <si>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Gastos</t>
    </r>
  </si>
  <si>
    <t>26</t>
  </si>
  <si>
    <t>Trabajos realizados por Instituciones sin fines de lucro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</si>
</sst>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25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theme="9" tint="-0.249860003590584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69999492168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1498199999332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0" fontId="0" fillId="4" borderId="2" applyNumberFormat="0" applyFon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3" borderId="3" applyNumberFormat="0" applyAlignment="0" applyProtection="0"/>
    <xf numFmtId="0" fontId="7" fillId="0" borderId="0">
      <alignment/>
      <protection/>
    </xf>
    <xf numFmtId="177" fontId="7" fillId="0" borderId="0">
      <alignment/>
      <protection/>
    </xf>
  </cellStyleXfs>
  <cellXfs count="74">
    <xf numFmtId="0" fontId="0" fillId="0" borderId="0" xfId="0" applyFont="1"/>
    <xf numFmtId="0" fontId="14" fillId="7" borderId="4" xfId="20" applyFont="1" applyFill="1" applyBorder="1" applyAlignment="1">
      <alignment horizontal="center" vertical="center"/>
    </xf>
    <xf numFmtId="0" fontId="14" fillId="7" borderId="5" xfId="20" applyFont="1" applyFill="1" applyBorder="1" applyAlignment="1">
      <alignment horizontal="center" vertical="center"/>
    </xf>
    <xf numFmtId="0" fontId="15" fillId="0" borderId="6" xfId="0" applyFont="1" applyBorder="1"/>
    <xf numFmtId="0" fontId="14" fillId="7" borderId="7" xfId="20" applyFont="1" applyFill="1" applyBorder="1" applyAlignment="1">
      <alignment horizontal="center" vertical="center"/>
    </xf>
    <xf numFmtId="0" fontId="14" fillId="7" borderId="8" xfId="20" applyFont="1" applyFill="1" applyBorder="1" applyAlignment="1">
      <alignment horizontal="center" vertical="center"/>
    </xf>
    <xf numFmtId="0" fontId="14" fillId="7" borderId="9" xfId="20" applyFont="1" applyFill="1" applyBorder="1" applyAlignment="1">
      <alignment horizontal="center" vertical="center"/>
    </xf>
    <xf numFmtId="0" fontId="14" fillId="7" borderId="10" xfId="20" applyFont="1" applyFill="1" applyBorder="1" applyAlignment="1">
      <alignment horizontal="center" vertical="center"/>
    </xf>
    <xf numFmtId="0" fontId="15" fillId="0" borderId="10" xfId="0" applyFont="1" applyBorder="1"/>
    <xf numFmtId="0" fontId="14" fillId="7" borderId="11" xfId="20" applyFont="1" applyFill="1" applyBorder="1" applyAlignment="1">
      <alignment horizontal="center" vertical="center"/>
    </xf>
    <xf numFmtId="0" fontId="14" fillId="7" borderId="0" xfId="20" applyFont="1" applyFill="1" applyBorder="1" applyAlignment="1">
      <alignment horizontal="center" vertical="center"/>
    </xf>
    <xf numFmtId="0" fontId="16" fillId="3" borderId="12" xfId="21" applyFont="1" applyBorder="1"/>
    <xf numFmtId="0" fontId="16" fillId="3" borderId="13" xfId="21" applyFont="1" applyBorder="1"/>
    <xf numFmtId="0" fontId="18" fillId="4" borderId="14" xfId="22" applyFont="1" applyBorder="1"/>
    <xf numFmtId="0" fontId="17" fillId="3" borderId="15" xfId="21" applyFont="1" applyBorder="1"/>
    <xf numFmtId="3" fontId="17" fillId="3" borderId="16" xfId="21" applyNumberFormat="1" applyFont="1" applyBorder="1"/>
    <xf numFmtId="0" fontId="16" fillId="3" borderId="17" xfId="21" applyFont="1" applyBorder="1"/>
    <xf numFmtId="0" fontId="16" fillId="3" borderId="18" xfId="21" applyFont="1" applyBorder="1"/>
    <xf numFmtId="0" fontId="15" fillId="0" borderId="0" xfId="0" applyFont="1"/>
    <xf numFmtId="0" fontId="17" fillId="3" borderId="19" xfId="21" applyFont="1" applyBorder="1"/>
    <xf numFmtId="3" fontId="17" fillId="3" borderId="20" xfId="21" applyNumberFormat="1" applyFont="1" applyBorder="1"/>
    <xf numFmtId="0" fontId="16" fillId="3" borderId="21" xfId="21" applyFont="1" applyBorder="1"/>
    <xf numFmtId="0" fontId="16" fillId="3" borderId="22" xfId="21" applyFont="1" applyBorder="1"/>
    <xf numFmtId="14" fontId="16" fillId="3" borderId="23" xfId="21" applyNumberFormat="1" applyFont="1" applyBorder="1"/>
    <xf numFmtId="0" fontId="16" fillId="3" borderId="23" xfId="21" applyFont="1" applyBorder="1"/>
    <xf numFmtId="0" fontId="16" fillId="3" borderId="24" xfId="21" applyFont="1" applyBorder="1"/>
    <xf numFmtId="0" fontId="16" fillId="3" borderId="20" xfId="21" applyFont="1" applyBorder="1"/>
    <xf numFmtId="0" fontId="15" fillId="0" borderId="0" xfId="0" applyFont="1" applyBorder="1"/>
    <xf numFmtId="4" fontId="14" fillId="7" borderId="25" xfId="20" applyNumberFormat="1" applyFont="1" applyFill="1" applyBorder="1" applyAlignment="1">
      <alignment horizontal="center"/>
    </xf>
    <xf numFmtId="3" fontId="14" fillId="5" borderId="26" xfId="23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3" fontId="14" fillId="8" borderId="26" xfId="24" applyNumberFormat="1" applyFont="1" applyFill="1" applyBorder="1" applyAlignment="1">
      <alignment horizontal="center"/>
    </xf>
    <xf numFmtId="0" fontId="14" fillId="7" borderId="27" xfId="20" applyFont="1" applyFill="1" applyBorder="1" applyAlignment="1">
      <alignment horizontal="center"/>
    </xf>
    <xf numFmtId="3" fontId="14" fillId="5" borderId="25" xfId="23" applyNumberFormat="1" applyFont="1" applyBorder="1" applyAlignment="1">
      <alignment horizontal="center"/>
    </xf>
    <xf numFmtId="4" fontId="14" fillId="5" borderId="25" xfId="23" applyNumberFormat="1" applyFont="1" applyBorder="1" applyAlignment="1">
      <alignment horizontal="center"/>
    </xf>
    <xf numFmtId="3" fontId="14" fillId="8" borderId="25" xfId="24" applyNumberFormat="1" applyFont="1" applyFill="1" applyBorder="1" applyAlignment="1">
      <alignment horizontal="center"/>
    </xf>
    <xf numFmtId="4" fontId="14" fillId="8" borderId="25" xfId="24" applyNumberFormat="1" applyFont="1" applyFill="1" applyBorder="1" applyAlignment="1">
      <alignment horizontal="center"/>
    </xf>
    <xf numFmtId="0" fontId="12" fillId="3" borderId="3" xfId="25" applyFont="1"/>
    <xf numFmtId="4" fontId="12" fillId="3" borderId="28" xfId="25" applyNumberFormat="1" applyFont="1" applyBorder="1"/>
    <xf numFmtId="3" fontId="11" fillId="3" borderId="29" xfId="25" applyNumberFormat="1" applyFont="1" applyBorder="1"/>
    <xf numFmtId="3" fontId="11" fillId="3" borderId="3" xfId="25" applyNumberFormat="1" applyFont="1"/>
    <xf numFmtId="4" fontId="11" fillId="3" borderId="28" xfId="25" applyNumberFormat="1" applyFont="1" applyBorder="1"/>
    <xf numFmtId="3" fontId="10" fillId="3" borderId="29" xfId="25" applyNumberFormat="1" applyFont="1" applyBorder="1"/>
    <xf numFmtId="3" fontId="10" fillId="3" borderId="3" xfId="25" applyNumberFormat="1" applyFont="1"/>
    <xf numFmtId="4" fontId="10" fillId="3" borderId="3" xfId="25" applyNumberFormat="1" applyFont="1"/>
    <xf numFmtId="49" fontId="0" fillId="0" borderId="0" xfId="0" applyNumberFormat="1" applyFont="1"/>
    <xf numFmtId="0" fontId="2" fillId="9" borderId="30" xfId="26" applyFont="1" applyFill="1" applyBorder="1">
      <alignment/>
      <protection/>
    </xf>
    <xf numFmtId="0" fontId="9" fillId="10" borderId="30" xfId="26" applyFont="1" applyFill="1" applyBorder="1" applyAlignment="1">
      <alignment horizontal="center" vertical="center" wrapText="1"/>
      <protection/>
    </xf>
    <xf numFmtId="0" fontId="9" fillId="10" borderId="30" xfId="26" applyFont="1" applyFill="1" applyBorder="1" applyAlignment="1">
      <alignment horizontal="center" vertical="center"/>
      <protection/>
    </xf>
    <xf numFmtId="0" fontId="8" fillId="9" borderId="30" xfId="26" applyFont="1" applyFill="1" applyBorder="1" applyAlignment="1">
      <alignment horizontal="center" vertical="center"/>
      <protection/>
    </xf>
    <xf numFmtId="3" fontId="5" fillId="11" borderId="30" xfId="27" applyNumberFormat="1" applyFont="1" applyFill="1" applyBorder="1" applyAlignment="1" applyProtection="1">
      <alignment horizontal="center" vertical="center"/>
      <protection/>
    </xf>
    <xf numFmtId="4" fontId="6" fillId="10" borderId="30" xfId="26" applyNumberFormat="1" applyFont="1" applyFill="1" applyBorder="1" applyAlignment="1">
      <alignment horizontal="center" vertical="center"/>
      <protection/>
    </xf>
    <xf numFmtId="9" fontId="6" fillId="10" borderId="30" xfId="26" applyNumberFormat="1" applyFont="1" applyFill="1" applyBorder="1" applyAlignment="1">
      <alignment horizontal="center" vertical="center"/>
      <protection/>
    </xf>
    <xf numFmtId="3" fontId="5" fillId="12" borderId="30" xfId="27" applyNumberFormat="1" applyFont="1" applyFill="1" applyBorder="1" applyAlignment="1" applyProtection="1">
      <alignment horizontal="center" vertical="center"/>
      <protection/>
    </xf>
    <xf numFmtId="3" fontId="5" fillId="12" borderId="30" xfId="27" applyNumberFormat="1" applyFont="1" applyFill="1" applyBorder="1" applyAlignment="1" applyProtection="1">
      <alignment horizontal="left" vertical="center"/>
      <protection/>
    </xf>
    <xf numFmtId="4" fontId="2" fillId="12" borderId="30" xfId="26" applyNumberFormat="1" applyFont="1" applyFill="1" applyBorder="1" applyAlignment="1">
      <alignment horizontal="center" vertical="center"/>
      <protection/>
    </xf>
    <xf numFmtId="9" fontId="4" fillId="13" borderId="30" xfId="26" applyNumberFormat="1" applyFont="1" applyFill="1" applyBorder="1" applyAlignment="1">
      <alignment horizontal="center" vertical="center"/>
      <protection/>
    </xf>
    <xf numFmtId="0" fontId="5" fillId="0" borderId="30" xfId="26" applyFont="1" applyFill="1" applyBorder="1" applyAlignment="1">
      <alignment horizontal="center" vertical="center"/>
      <protection/>
    </xf>
    <xf numFmtId="0" fontId="2" fillId="0" borderId="30" xfId="26" applyFont="1" applyFill="1" applyBorder="1" applyAlignment="1">
      <alignment horizontal="center" vertical="center"/>
      <protection/>
    </xf>
    <xf numFmtId="0" fontId="2" fillId="0" borderId="30" xfId="26" applyFont="1" applyFill="1" applyBorder="1" applyAlignment="1">
      <alignment vertical="center"/>
      <protection/>
    </xf>
    <xf numFmtId="4" fontId="2" fillId="0" borderId="30" xfId="26" applyNumberFormat="1" applyFont="1" applyFill="1" applyBorder="1" applyAlignment="1">
      <alignment horizontal="center" vertical="center"/>
      <protection/>
    </xf>
    <xf numFmtId="9" fontId="4" fillId="3" borderId="30" xfId="26" applyNumberFormat="1" applyFont="1" applyFill="1" applyBorder="1" applyAlignment="1">
      <alignment horizontal="center" vertical="center"/>
      <protection/>
    </xf>
    <xf numFmtId="4" fontId="2" fillId="13" borderId="30" xfId="26" applyNumberFormat="1" applyFont="1" applyFill="1" applyBorder="1" applyAlignment="1">
      <alignment horizontal="center" vertical="center"/>
      <protection/>
    </xf>
    <xf numFmtId="0" fontId="3" fillId="14" borderId="0" xfId="26" applyFont="1" applyFill="1" applyAlignment="1">
      <alignment horizontal="right"/>
      <protection/>
    </xf>
    <xf numFmtId="0" fontId="2" fillId="14" borderId="0" xfId="26" applyFont="1" applyFill="1" applyBorder="1" applyAlignment="1">
      <alignment horizontal="left"/>
      <protection/>
    </xf>
    <xf numFmtId="0" fontId="0" fillId="0" borderId="0" xfId="0" applyFont="1"/>
    <xf numFmtId="0" fontId="22" fillId="0" borderId="31" xfId="0" applyFont="1" applyBorder="1" applyAlignment="1">
      <alignment/>
    </xf>
    <xf numFmtId="0" fontId="21" fillId="0" borderId="0" xfId="0" applyFont="1"/>
    <xf numFmtId="0" fontId="2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32" xfId="0" applyFont="1" applyBorder="1" applyAlignment="1">
      <alignment wrapText="1"/>
    </xf>
    <xf numFmtId="0" fontId="20" fillId="0" borderId="33" xfId="0" applyFont="1" applyBorder="1" applyAlignment="1">
      <alignment/>
    </xf>
    <xf numFmtId="0" fontId="0" fillId="0" borderId="32" xfId="0" applyFont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 4" xfId="26"/>
    <cellStyle name="Moneda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828675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82677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Gastos por Cap. II por habitante: Comparativa de precios medios</a:t>
          </a:r>
        </a:p>
      </xdr:txBody>
    </xdr:sp>
    <xdr:clientData/>
  </xdr:twoCellAnchor>
  <xdr:twoCellAnchor editAs="oneCell">
    <xdr:from>
      <xdr:col>9</xdr:col>
      <xdr:colOff>438150</xdr:colOff>
      <xdr:row>1</xdr:row>
      <xdr:rowOff>47625</xdr:rowOff>
    </xdr:from>
    <xdr:to>
      <xdr:col>10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K45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4" width="6.71428571428571" style="66" customWidth="1"/>
    <col min="5" max="5" width="58" style="66" customWidth="1"/>
    <col min="6" max="6" width="20.7142857142857" style="66" customWidth="1"/>
    <col min="7" max="10" width="12.7142857142857" style="66" customWidth="1"/>
    <col min="11" max="11" width="10.7142857142857" style="66"/>
  </cols>
  <sheetData>
    <row r="2" spans="2:11" ht="41" customHeight="1">
      <c r="B2" s="66"/>
      <c r="C2" s="66"/>
      <c r="D2" s="66"/>
      <c r="E2" s="66"/>
      <c r="F2" s="66"/>
      <c r="G2" s="66"/>
      <c r="H2" s="66"/>
      <c r="I2" s="66"/>
      <c r="J2" s="66"/>
      <c r="K2" t="s">
        <v>107</v>
      </c>
    </row>
    <row r="3" spans="2:11" ht="12.75">
      <c r="B3" s="68" t="s">
        <v>110</v>
      </c>
      <c r="C3" s="66"/>
      <c r="D3" s="66"/>
      <c r="E3" s="66"/>
      <c r="F3" s="66"/>
      <c r="G3" s="66"/>
      <c r="H3" s="66"/>
      <c r="I3" s="66"/>
      <c r="J3" s="66"/>
      <c r="K3"/>
    </row>
    <row r="4" spans="2:11" ht="30" customHeight="1" thickBot="1">
      <c r="B4" s="72" t="s">
        <v>109</v>
      </c>
      <c r="C4" s="66"/>
      <c r="D4" s="66"/>
      <c r="E4" s="66"/>
      <c r="F4" s="66"/>
      <c r="G4" s="66"/>
      <c r="H4" s="66"/>
      <c r="I4" s="66"/>
      <c r="J4" s="66"/>
      <c r="K4"/>
    </row>
    <row r="5" spans="2:11" ht="55" customHeight="1">
      <c r="B5" s="71" t="s">
        <v>108</v>
      </c>
      <c r="C5" s="73"/>
      <c r="D5" s="73"/>
      <c r="E5" s="73"/>
      <c r="F5" s="73"/>
      <c r="G5" s="73"/>
      <c r="H5" s="73"/>
      <c r="I5" s="73"/>
      <c r="J5" s="73"/>
      <c r="K5"/>
    </row>
    <row r="6" spans="2:11" ht="40" customHeight="1">
      <c r="B6" s="67" t="s">
        <v>104</v>
      </c>
      <c r="C6" s="66"/>
      <c r="D6" s="66"/>
      <c r="E6" s="66"/>
      <c r="F6" s="66"/>
      <c r="G6" s="66"/>
      <c r="H6" s="66"/>
      <c r="I6" s="66"/>
      <c r="J6" s="66"/>
      <c r="K6"/>
    </row>
    <row r="7" spans="2:11" ht="38.1" customHeight="1">
      <c r="B7" s="47"/>
      <c r="C7" s="47"/>
      <c r="D7" s="47"/>
      <c r="E7" s="47"/>
      <c r="F7" s="48" t="str">
        <f>CONCATENATE(Ctxt.MLD.NomMun,CHAR(10),"(",TEXT(Gen.ML.Pob.Mun.Anio1,"#.##0")," hab.)")</f>
        <v>Rozas de Madrid (Las)
(95.814 hab.)</v>
      </c>
      <c r="G7" s="48" t="s">
        <v>0</v>
      </c>
      <c r="H7" s="49"/>
      <c r="I7" s="49" t="s">
        <v>1</v>
      </c>
      <c r="J7" s="49"/>
      <c r="K7"/>
    </row>
    <row r="8" spans="2:11" ht="15" customHeight="1">
      <c r="B8" s="50"/>
      <c r="C8" s="50"/>
      <c r="D8" s="50"/>
      <c r="E8" s="50"/>
      <c r="F8" s="51" t="s">
        <v>2</v>
      </c>
      <c r="G8" s="51" t="s">
        <v>2</v>
      </c>
      <c r="H8" s="51" t="s">
        <v>3</v>
      </c>
      <c r="I8" s="51" t="s">
        <v>2</v>
      </c>
      <c r="J8" s="51" t="s">
        <v>3</v>
      </c>
      <c r="K8"/>
    </row>
    <row r="9" spans="2:11" ht="15" customHeight="1">
      <c r="B9" s="49" t="s">
        <v>4</v>
      </c>
      <c r="C9" s="49"/>
      <c r="D9" s="49"/>
      <c r="E9" s="49"/>
      <c r="F9" s="52">
        <f>M_Liquidacion_Detalle_2!C3/Gen.ML.Pob.Mun.Anio1</f>
        <v>439.27934654643371</v>
      </c>
      <c r="G9" s="52">
        <f>M_Liquidacion_Detalle_2!G3/M_Liquidacion_Detalle_2!E3</f>
        <v>365.5337166524281</v>
      </c>
      <c r="H9" s="53">
        <f>IFERROR((F9/G9)-1,"-")</f>
        <v>0.20174781842115941</v>
      </c>
      <c r="I9" s="52">
        <f>M_Liquidacion_Detalle_2!K3/M_Liquidacion_Detalle_2!I3</f>
        <v>392.11985315551698</v>
      </c>
      <c r="J9" s="53">
        <f>IFERROR((F9/I9)-1,"-")</f>
        <v>0.12026805837911247</v>
      </c>
      <c r="K9"/>
    </row>
    <row r="10" spans="2:11" ht="15" customHeight="1">
      <c r="B10" s="54" t="s">
        <v>5</v>
      </c>
      <c r="C10" s="54" t="str">
        <f>M_Liquidacion_Detalle_2!A4</f>
        <v>20</v>
      </c>
      <c r="D10" s="55" t="str">
        <f>M_Liquidacion_Detalle_2!B4</f>
        <v>Arrendamientos y cánones</v>
      </c>
      <c r="E10" s="55"/>
      <c r="F10" s="56">
        <f>M_Liquidacion_Detalle_2!C4/Gen.ML.Pob.Mun.Anio1</f>
        <v>9.075283465881812</v>
      </c>
      <c r="G10" s="56">
        <f>M_Liquidacion_Detalle_2!G4/M_Liquidacion_Detalle_2!E4</f>
        <v>7.7617912268618783</v>
      </c>
      <c r="H10" s="57">
        <f>IFERROR((F10/G10)-1,"-")</f>
        <v>0.16922540179568624</v>
      </c>
      <c r="I10" s="56">
        <f>M_Liquidacion_Detalle_2!K4/M_Liquidacion_Detalle_2!I4</f>
        <v>8.3941420120567898</v>
      </c>
      <c r="J10" s="57">
        <f>IFERROR((F10/I10)-1,"-")</f>
        <v>0.08114485707373964</v>
      </c>
      <c r="K10"/>
    </row>
    <row r="11" spans="2:11" ht="15" customHeight="1">
      <c r="B11" s="58"/>
      <c r="C11" s="59" t="s">
        <v>6</v>
      </c>
      <c r="D11" s="59" t="str">
        <f>M_Liquidacion_Detalle_2!A5</f>
        <v>200</v>
      </c>
      <c r="E11" s="60" t="str">
        <f>M_Liquidacion_Detalle_2!B5</f>
        <v>Arrendamientos de terrenos y bienes naturales</v>
      </c>
      <c r="F11" s="61">
        <f>M_Liquidacion_Detalle_2!C5/Gen.ML.Pob.Mun.Anio1</f>
        <v>0</v>
      </c>
      <c r="G11" s="61">
        <f>M_Liquidacion_Detalle_2!G5/M_Liquidacion_Detalle_2!E5</f>
        <v>0.13441890205703722</v>
      </c>
      <c r="H11" s="62">
        <f>IFERROR((F11/G11)-1,"-")</f>
        <v>-1</v>
      </c>
      <c r="I11" s="61">
        <f>M_Liquidacion_Detalle_2!K5/M_Liquidacion_Detalle_2!I5</f>
        <v>0.50973643626164389</v>
      </c>
      <c r="J11" s="62">
        <f>IFERROR((F11/I11)-1,"-")</f>
        <v>-1</v>
      </c>
      <c r="K11"/>
    </row>
    <row r="12" spans="2:11" ht="15" customHeight="1">
      <c r="B12" s="58"/>
      <c r="C12" s="59" t="s">
        <v>6</v>
      </c>
      <c r="D12" s="59" t="str">
        <f>M_Liquidacion_Detalle_2!A6</f>
        <v>202</v>
      </c>
      <c r="E12" s="60" t="str">
        <f>M_Liquidacion_Detalle_2!B6</f>
        <v>Arrendamientos de edificios y otras construcciones</v>
      </c>
      <c r="F12" s="61">
        <f>M_Liquidacion_Detalle_2!C6/Gen.ML.Pob.Mun.Anio1</f>
        <v>0.22301584319619264</v>
      </c>
      <c r="G12" s="61">
        <f>M_Liquidacion_Detalle_2!G6/M_Liquidacion_Detalle_2!E6</f>
        <v>2.0052297756401698</v>
      </c>
      <c r="H12" s="62">
        <f>IFERROR((F12/G12)-1,"-")</f>
        <v>-0.88878289864562043</v>
      </c>
      <c r="I12" s="61">
        <f>M_Liquidacion_Detalle_2!K6/M_Liquidacion_Detalle_2!I6</f>
        <v>2.7141723907550621</v>
      </c>
      <c r="J12" s="62">
        <f>IFERROR((F12/I12)-1,"-")</f>
        <v>-0.91783283775348135</v>
      </c>
      <c r="K12"/>
    </row>
    <row r="13" spans="2:11" ht="15" customHeight="1">
      <c r="B13" s="58"/>
      <c r="C13" s="59" t="s">
        <v>6</v>
      </c>
      <c r="D13" s="59" t="str">
        <f>M_Liquidacion_Detalle_2!A7</f>
        <v>203</v>
      </c>
      <c r="E13" s="60" t="str">
        <f>M_Liquidacion_Detalle_2!B7</f>
        <v>Arrendamientos de maquinaria, instalaciones y utillaje</v>
      </c>
      <c r="F13" s="61">
        <f>M_Liquidacion_Detalle_2!C7/Gen.ML.Pob.Mun.Anio1</f>
        <v>2.5300934101488299</v>
      </c>
      <c r="G13" s="61">
        <f>M_Liquidacion_Detalle_2!G7/M_Liquidacion_Detalle_2!E7</f>
        <v>1.7475561140054758</v>
      </c>
      <c r="H13" s="62">
        <f>IFERROR((F13/G13)-1,"-")</f>
        <v>0.44778951008888868</v>
      </c>
      <c r="I13" s="61">
        <f>M_Liquidacion_Detalle_2!K7/M_Liquidacion_Detalle_2!I7</f>
        <v>1.7481858138405559</v>
      </c>
      <c r="J13" s="62">
        <f>IFERROR((F13/I13)-1,"-")</f>
        <v>0.44726801357031731</v>
      </c>
      <c r="K13"/>
    </row>
    <row r="14" spans="2:11" ht="15" customHeight="1">
      <c r="B14" s="58"/>
      <c r="C14" s="59" t="s">
        <v>6</v>
      </c>
      <c r="D14" s="59" t="str">
        <f>M_Liquidacion_Detalle_2!A8</f>
        <v>204</v>
      </c>
      <c r="E14" s="60" t="str">
        <f>M_Liquidacion_Detalle_2!B8</f>
        <v>Arrendamientos de material de transporte</v>
      </c>
      <c r="F14" s="61">
        <f>M_Liquidacion_Detalle_2!C8/Gen.ML.Pob.Mun.Anio1</f>
        <v>2.2975840691339471</v>
      </c>
      <c r="G14" s="61">
        <f>M_Liquidacion_Detalle_2!G8/M_Liquidacion_Detalle_2!E8</f>
        <v>1.5416462719365789</v>
      </c>
      <c r="H14" s="62">
        <f>IFERROR((F14/G14)-1,"-")</f>
        <v>0.49034451738904883</v>
      </c>
      <c r="I14" s="61">
        <f>M_Liquidacion_Detalle_2!K8/M_Liquidacion_Detalle_2!I8</f>
        <v>2.0823740303581686</v>
      </c>
      <c r="J14" s="62">
        <f>IFERROR((F14/I14)-1,"-")</f>
        <v>0.10334840698083547</v>
      </c>
      <c r="K14"/>
    </row>
    <row r="15" spans="2:11" ht="15" customHeight="1">
      <c r="B15" s="58"/>
      <c r="C15" s="59" t="s">
        <v>6</v>
      </c>
      <c r="D15" s="59" t="str">
        <f>M_Liquidacion_Detalle_2!A9</f>
        <v>205</v>
      </c>
      <c r="E15" s="60" t="str">
        <f>M_Liquidacion_Detalle_2!B9</f>
        <v>Arrendamientos de mobiliario y enseres</v>
      </c>
      <c r="F15" s="61">
        <f>M_Liquidacion_Detalle_2!C9/Gen.ML.Pob.Mun.Anio1</f>
        <v>0.88944204396017279</v>
      </c>
      <c r="G15" s="61">
        <f>M_Liquidacion_Detalle_2!G9/M_Liquidacion_Detalle_2!E9</f>
        <v>0.33031568975308023</v>
      </c>
      <c r="H15" s="62">
        <f>IFERROR((F15/G15)-1,"-")</f>
        <v>1.6927029855138107</v>
      </c>
      <c r="I15" s="61">
        <f>M_Liquidacion_Detalle_2!K9/M_Liquidacion_Detalle_2!I9</f>
        <v>0.53898672057042818</v>
      </c>
      <c r="J15" s="62">
        <f>IFERROR((F15/I15)-1,"-")</f>
        <v>0.65021142453907887</v>
      </c>
      <c r="K15"/>
    </row>
    <row r="16" spans="2:11" ht="15" customHeight="1">
      <c r="B16" s="58"/>
      <c r="C16" s="59" t="s">
        <v>6</v>
      </c>
      <c r="D16" s="59" t="str">
        <f>M_Liquidacion_Detalle_2!A10</f>
        <v>206</v>
      </c>
      <c r="E16" s="60" t="str">
        <f>M_Liquidacion_Detalle_2!B10</f>
        <v>Arrendamientos de equipos para procesos de información</v>
      </c>
      <c r="F16" s="61">
        <f>M_Liquidacion_Detalle_2!C10/Gen.ML.Pob.Mun.Anio1</f>
        <v>0</v>
      </c>
      <c r="G16" s="61">
        <f>M_Liquidacion_Detalle_2!G10/M_Liquidacion_Detalle_2!E10</f>
        <v>0.93848750031961115</v>
      </c>
      <c r="H16" s="62">
        <f>IFERROR((F16/G16)-1,"-")</f>
        <v>-1</v>
      </c>
      <c r="I16" s="61">
        <f>M_Liquidacion_Detalle_2!K10/M_Liquidacion_Detalle_2!I10</f>
        <v>0.9115040458557353</v>
      </c>
      <c r="J16" s="62">
        <f>IFERROR((F16/I16)-1,"-")</f>
        <v>-1</v>
      </c>
      <c r="K16"/>
    </row>
    <row r="17" spans="2:11" ht="15" customHeight="1">
      <c r="B17" s="58"/>
      <c r="C17" s="59" t="s">
        <v>6</v>
      </c>
      <c r="D17" s="59" t="str">
        <f>M_Liquidacion_Detalle_2!A11</f>
        <v>208</v>
      </c>
      <c r="E17" s="60" t="str">
        <f>M_Liquidacion_Detalle_2!B11</f>
        <v>Arrendamientos de otro inmovilizado material</v>
      </c>
      <c r="F17" s="61">
        <f>M_Liquidacion_Detalle_2!C11/Gen.ML.Pob.Mun.Anio1</f>
        <v>3.1351480994426701</v>
      </c>
      <c r="G17" s="61">
        <f>M_Liquidacion_Detalle_2!G11/M_Liquidacion_Detalle_2!E11</f>
        <v>0.67242443081900938</v>
      </c>
      <c r="H17" s="62">
        <f>IFERROR((F17/G17)-1,"-")</f>
        <v>3.6624541818388074</v>
      </c>
      <c r="I17" s="61">
        <f>M_Liquidacion_Detalle_2!K11/M_Liquidacion_Detalle_2!I11</f>
        <v>0.72408153352562876</v>
      </c>
      <c r="J17" s="62">
        <f>IFERROR((F17/I17)-1,"-")</f>
        <v>3.3298274493720426</v>
      </c>
      <c r="K17"/>
    </row>
    <row r="18" spans="2:11" ht="15" customHeight="1">
      <c r="B18" s="58"/>
      <c r="C18" s="59" t="s">
        <v>6</v>
      </c>
      <c r="D18" s="59" t="str">
        <f>M_Liquidacion_Detalle_2!A12</f>
        <v>209</v>
      </c>
      <c r="E18" s="60" t="str">
        <f>M_Liquidacion_Detalle_2!B12</f>
        <v>Cánones</v>
      </c>
      <c r="F18" s="61">
        <f>M_Liquidacion_Detalle_2!C12/Gen.ML.Pob.Mun.Anio1</f>
        <v>0</v>
      </c>
      <c r="G18" s="61">
        <f>M_Liquidacion_Detalle_2!G12/M_Liquidacion_Detalle_2!E12</f>
        <v>3.087296285114753</v>
      </c>
      <c r="H18" s="62">
        <f>IFERROR((F18/G18)-1,"-")</f>
        <v>-1</v>
      </c>
      <c r="I18" s="61">
        <f>M_Liquidacion_Detalle_2!K12/M_Liquidacion_Detalle_2!I12</f>
        <v>2.748649880525091</v>
      </c>
      <c r="J18" s="62">
        <f>IFERROR((F18/I18)-1,"-")</f>
        <v>-1</v>
      </c>
      <c r="K18"/>
    </row>
    <row r="19" spans="2:11" ht="15" customHeight="1">
      <c r="B19" s="54" t="s">
        <v>5</v>
      </c>
      <c r="C19" s="54" t="str">
        <f>M_Liquidacion_Detalle_2!A13</f>
        <v>21</v>
      </c>
      <c r="D19" s="55" t="str">
        <f>M_Liquidacion_Detalle_2!B13</f>
        <v>Reparaciones, mantenimiento y conservación</v>
      </c>
      <c r="E19" s="55"/>
      <c r="F19" s="63">
        <f>M_Liquidacion_Detalle_2!C13/Gen.ML.Pob.Mun.Anio1</f>
        <v>16.555382929425761</v>
      </c>
      <c r="G19" s="63">
        <f>M_Liquidacion_Detalle_2!G13/M_Liquidacion_Detalle_2!E13</f>
        <v>30.877799619699097</v>
      </c>
      <c r="H19" s="57">
        <f>IFERROR((F19/G19)-1,"-")</f>
        <v>-0.46384188208592658</v>
      </c>
      <c r="I19" s="63">
        <f>M_Liquidacion_Detalle_2!K13/M_Liquidacion_Detalle_2!I13</f>
        <v>40.923452026787047</v>
      </c>
      <c r="J19" s="57">
        <f>IFERROR((F19/I19)-1,"-")</f>
        <v>-0.59545487710593936</v>
      </c>
      <c r="K19"/>
    </row>
    <row r="20" spans="2:11" ht="15" customHeight="1">
      <c r="B20" s="58"/>
      <c r="C20" s="59" t="s">
        <v>6</v>
      </c>
      <c r="D20" s="59" t="str">
        <f>M_Liquidacion_Detalle_2!A14</f>
        <v>210</v>
      </c>
      <c r="E20" s="60" t="str">
        <f>M_Liquidacion_Detalle_2!B14</f>
        <v>Infraestructuras y bienes naturales</v>
      </c>
      <c r="F20" s="61">
        <f>M_Liquidacion_Detalle_2!C14/Gen.ML.Pob.Mun.Anio1</f>
        <v>1.2844422526979355</v>
      </c>
      <c r="G20" s="61">
        <f>M_Liquidacion_Detalle_2!G14/M_Liquidacion_Detalle_2!E14</f>
        <v>16.511115441029386</v>
      </c>
      <c r="H20" s="62">
        <f>IFERROR((F20/G20)-1,"-")</f>
        <v>-0.92220742097737662</v>
      </c>
      <c r="I20" s="61">
        <f>M_Liquidacion_Detalle_2!K14/M_Liquidacion_Detalle_2!I14</f>
        <v>23.04076043717108</v>
      </c>
      <c r="J20" s="62">
        <f>IFERROR((F20/I20)-1,"-")</f>
        <v>-0.94425347825648254</v>
      </c>
      <c r="K20"/>
    </row>
    <row r="21" spans="2:11" ht="15" customHeight="1">
      <c r="B21" s="58"/>
      <c r="C21" s="59" t="s">
        <v>6</v>
      </c>
      <c r="D21" s="59" t="str">
        <f>M_Liquidacion_Detalle_2!A15</f>
        <v>212</v>
      </c>
      <c r="E21" s="60" t="str">
        <f>M_Liquidacion_Detalle_2!B15</f>
        <v>Edificios y otras construcciones</v>
      </c>
      <c r="F21" s="61">
        <f>M_Liquidacion_Detalle_2!C15/Gen.ML.Pob.Mun.Anio1</f>
        <v>8.3613950988373311</v>
      </c>
      <c r="G21" s="61">
        <f>M_Liquidacion_Detalle_2!G15/M_Liquidacion_Detalle_2!E15</f>
        <v>7.0558418756366299</v>
      </c>
      <c r="H21" s="62">
        <f>IFERROR((F21/G21)-1,"-")</f>
        <v>0.18503153078142143</v>
      </c>
      <c r="I21" s="61">
        <f>M_Liquidacion_Detalle_2!K15/M_Liquidacion_Detalle_2!I15</f>
        <v>9.4164881491345831</v>
      </c>
      <c r="J21" s="62">
        <f>IFERROR((F21/I21)-1,"-")</f>
        <v>-0.11204740382901879</v>
      </c>
      <c r="K21"/>
    </row>
    <row r="22" spans="2:11" ht="15" customHeight="1">
      <c r="B22" s="58"/>
      <c r="C22" s="59" t="s">
        <v>6</v>
      </c>
      <c r="D22" s="59" t="str">
        <f>M_Liquidacion_Detalle_2!A16</f>
        <v>213</v>
      </c>
      <c r="E22" s="60" t="str">
        <f>M_Liquidacion_Detalle_2!B16</f>
        <v>Maquinaria, instalaciones técnicas y utillaje</v>
      </c>
      <c r="F22" s="61">
        <f>M_Liquidacion_Detalle_2!C16/Gen.ML.Pob.Mun.Anio1</f>
        <v>5.9966699021019902</v>
      </c>
      <c r="G22" s="61">
        <f>M_Liquidacion_Detalle_2!G16/M_Liquidacion_Detalle_2!E16</f>
        <v>4.3344061298439307</v>
      </c>
      <c r="H22" s="62">
        <f>IFERROR((F22/G22)-1,"-")</f>
        <v>0.3835043884819147</v>
      </c>
      <c r="I22" s="61">
        <f>M_Liquidacion_Detalle_2!K16/M_Liquidacion_Detalle_2!I16</f>
        <v>5.7246630103703797</v>
      </c>
      <c r="J22" s="62">
        <f>IFERROR((F22/I22)-1,"-")</f>
        <v>0.047514917688405989</v>
      </c>
      <c r="K22"/>
    </row>
    <row r="23" spans="2:11" ht="15" customHeight="1">
      <c r="B23" s="58"/>
      <c r="C23" s="59" t="s">
        <v>6</v>
      </c>
      <c r="D23" s="59" t="str">
        <f>M_Liquidacion_Detalle_2!A17</f>
        <v>214</v>
      </c>
      <c r="E23" s="60" t="str">
        <f>M_Liquidacion_Detalle_2!B17</f>
        <v>Elementos de transporte</v>
      </c>
      <c r="F23" s="61">
        <f>M_Liquidacion_Detalle_2!C17/Gen.ML.Pob.Mun.Anio1</f>
        <v>0.40457407059511136</v>
      </c>
      <c r="G23" s="61">
        <f>M_Liquidacion_Detalle_2!G17/M_Liquidacion_Detalle_2!E17</f>
        <v>1.1772029772839352</v>
      </c>
      <c r="H23" s="62">
        <f>IFERROR((F23/G23)-1,"-")</f>
        <v>-0.65632598761468286</v>
      </c>
      <c r="I23" s="61">
        <f>M_Liquidacion_Detalle_2!K17/M_Liquidacion_Detalle_2!I17</f>
        <v>1.6260889055830681</v>
      </c>
      <c r="J23" s="62">
        <f>IFERROR((F23/I23)-1,"-")</f>
        <v>-0.75119806229165376</v>
      </c>
      <c r="K23"/>
    </row>
    <row r="24" spans="2:11" ht="15" customHeight="1">
      <c r="B24" s="58"/>
      <c r="C24" s="59" t="s">
        <v>6</v>
      </c>
      <c r="D24" s="59" t="str">
        <f>M_Liquidacion_Detalle_2!A18</f>
        <v>215</v>
      </c>
      <c r="E24" s="60" t="str">
        <f>M_Liquidacion_Detalle_2!B18</f>
        <v>Mobiliario</v>
      </c>
      <c r="F24" s="61">
        <f>M_Liquidacion_Detalle_2!C18/Gen.ML.Pob.Mun.Anio1</f>
        <v>0.099003590289519286</v>
      </c>
      <c r="G24" s="61">
        <f>M_Liquidacion_Detalle_2!G18/M_Liquidacion_Detalle_2!E18</f>
        <v>0.25658143868386657</v>
      </c>
      <c r="H24" s="62">
        <f>IFERROR((F24/G24)-1,"-")</f>
        <v>-0.61414359979678268</v>
      </c>
      <c r="I24" s="61">
        <f>M_Liquidacion_Detalle_2!K18/M_Liquidacion_Detalle_2!I18</f>
        <v>0.42336722078288874</v>
      </c>
      <c r="J24" s="62">
        <f>IFERROR((F24/I24)-1,"-")</f>
        <v>-0.76615197060735518</v>
      </c>
      <c r="K24"/>
    </row>
    <row r="25" spans="2:11" ht="15" customHeight="1">
      <c r="B25" s="58"/>
      <c r="C25" s="59" t="s">
        <v>6</v>
      </c>
      <c r="D25" s="59" t="str">
        <f>M_Liquidacion_Detalle_2!A19</f>
        <v>216</v>
      </c>
      <c r="E25" s="60" t="str">
        <f>M_Liquidacion_Detalle_2!B19</f>
        <v>Equipos para procesos de información</v>
      </c>
      <c r="F25" s="61">
        <f>M_Liquidacion_Detalle_2!C19/Gen.ML.Pob.Mun.Anio1</f>
        <v>0.26981077921806834</v>
      </c>
      <c r="G25" s="61">
        <f>M_Liquidacion_Detalle_2!G19/M_Liquidacion_Detalle_2!E19</f>
        <v>1.7212695701744964</v>
      </c>
      <c r="H25" s="62">
        <f>IFERROR((F25/G25)-1,"-")</f>
        <v>-0.84324896931123006</v>
      </c>
      <c r="I25" s="61">
        <f>M_Liquidacion_Detalle_2!K19/M_Liquidacion_Detalle_2!I19</f>
        <v>1.9362816397934601</v>
      </c>
      <c r="J25" s="62">
        <f>IFERROR((F25/I25)-1,"-")</f>
        <v>-0.86065519928864864</v>
      </c>
      <c r="K25"/>
    </row>
    <row r="26" spans="2:11" ht="15" customHeight="1">
      <c r="B26" s="58"/>
      <c r="C26" s="59" t="s">
        <v>6</v>
      </c>
      <c r="D26" s="59" t="str">
        <f>M_Liquidacion_Detalle_2!A20</f>
        <v>219</v>
      </c>
      <c r="E26" s="60" t="str">
        <f>M_Liquidacion_Detalle_2!B20</f>
        <v>Otro inmovilizado material</v>
      </c>
      <c r="F26" s="61">
        <f>M_Liquidacion_Detalle_2!C20/Gen.ML.Pob.Mun.Anio1</f>
        <v>0.13948723568580793</v>
      </c>
      <c r="G26" s="61">
        <f>M_Liquidacion_Detalle_2!G20/M_Liquidacion_Detalle_2!E20</f>
        <v>1.1745077811277682</v>
      </c>
      <c r="H26" s="62">
        <f>IFERROR((F26/G26)-1,"-")</f>
        <v>-0.88123770831737569</v>
      </c>
      <c r="I26" s="61">
        <f>M_Liquidacion_Detalle_2!K20/M_Liquidacion_Detalle_2!I20</f>
        <v>1.7764842439032098</v>
      </c>
      <c r="J26" s="62">
        <f>IFERROR((F26/I26)-1,"-")</f>
        <v>-0.92148129871428919</v>
      </c>
      <c r="K26"/>
    </row>
    <row r="27" spans="2:11" ht="15" customHeight="1">
      <c r="B27" s="54" t="s">
        <v>5</v>
      </c>
      <c r="C27" s="54" t="str">
        <f>M_Liquidacion_Detalle_2!A21</f>
        <v>22</v>
      </c>
      <c r="D27" s="55" t="str">
        <f>M_Liquidacion_Detalle_2!B21</f>
        <v>Material, suministros y otros</v>
      </c>
      <c r="E27" s="55"/>
      <c r="F27" s="63">
        <f>M_Liquidacion_Detalle_2!C21/Gen.ML.Pob.Mun.Anio1</f>
        <v>404.65390318742561</v>
      </c>
      <c r="G27" s="63">
        <f>M_Liquidacion_Detalle_2!G21/M_Liquidacion_Detalle_2!E21</f>
        <v>322.67405420997721</v>
      </c>
      <c r="H27" s="57">
        <f>IFERROR((F27/G27)-1,"-")</f>
        <v>0.25406396302350598</v>
      </c>
      <c r="I27" s="63">
        <f>M_Liquidacion_Detalle_2!K21/M_Liquidacion_Detalle_2!I21</f>
        <v>337.3995900586512</v>
      </c>
      <c r="J27" s="57">
        <f>IFERROR((F27/I27)-1,"-")</f>
        <v>0.19933134215451598</v>
      </c>
      <c r="K27"/>
    </row>
    <row r="28" spans="2:11" ht="15" customHeight="1">
      <c r="B28" s="58"/>
      <c r="C28" s="59" t="s">
        <v>6</v>
      </c>
      <c r="D28" s="59" t="str">
        <f>M_Liquidacion_Detalle_2!A22</f>
        <v>220</v>
      </c>
      <c r="E28" s="60" t="str">
        <f>M_Liquidacion_Detalle_2!B22</f>
        <v>Material de oficina</v>
      </c>
      <c r="F28" s="61">
        <f>M_Liquidacion_Detalle_2!C22/Gen.ML.Pob.Mun.Anio1</f>
        <v>2.4708656355021188</v>
      </c>
      <c r="G28" s="61">
        <f>M_Liquidacion_Detalle_2!G22/M_Liquidacion_Detalle_2!E22</f>
        <v>1.6844543890888017</v>
      </c>
      <c r="H28" s="62">
        <f>IFERROR((F28/G28)-1,"-")</f>
        <v>0.46686407866390667</v>
      </c>
      <c r="I28" s="61">
        <f>M_Liquidacion_Detalle_2!K22/M_Liquidacion_Detalle_2!I22</f>
        <v>2.8245796075048761</v>
      </c>
      <c r="J28" s="62">
        <f>IFERROR((F28/I28)-1,"-")</f>
        <v>-0.12522712090073274</v>
      </c>
      <c r="K28"/>
    </row>
    <row r="29" spans="2:11" ht="15" customHeight="1">
      <c r="B29" s="58"/>
      <c r="C29" s="59" t="s">
        <v>6</v>
      </c>
      <c r="D29" s="59" t="str">
        <f>M_Liquidacion_Detalle_2!A23</f>
        <v>221</v>
      </c>
      <c r="E29" s="60" t="str">
        <f>M_Liquidacion_Detalle_2!B23</f>
        <v>Suministros</v>
      </c>
      <c r="F29" s="61">
        <f>M_Liquidacion_Detalle_2!C23/Gen.ML.Pob.Mun.Anio1</f>
        <v>67.551938025758233</v>
      </c>
      <c r="G29" s="61">
        <f>M_Liquidacion_Detalle_2!G23/M_Liquidacion_Detalle_2!E23</f>
        <v>40.600213899761108</v>
      </c>
      <c r="H29" s="62">
        <f>IFERROR((F29/G29)-1,"-")</f>
        <v>0.66383207222845964</v>
      </c>
      <c r="I29" s="61">
        <f>M_Liquidacion_Detalle_2!K23/M_Liquidacion_Detalle_2!I23</f>
        <v>48.698670458732913</v>
      </c>
      <c r="J29" s="62">
        <f>IFERROR((F29/I29)-1,"-")</f>
        <v>0.38714132006953905</v>
      </c>
      <c r="K29"/>
    </row>
    <row r="30" spans="2:11" ht="15" customHeight="1">
      <c r="B30" s="58"/>
      <c r="C30" s="59" t="s">
        <v>6</v>
      </c>
      <c r="D30" s="59" t="str">
        <f>M_Liquidacion_Detalle_2!A24</f>
        <v>222</v>
      </c>
      <c r="E30" s="60" t="str">
        <f>M_Liquidacion_Detalle_2!B24</f>
        <v>Comunicaciones</v>
      </c>
      <c r="F30" s="61">
        <f>M_Liquidacion_Detalle_2!C24/Gen.ML.Pob.Mun.Anio1</f>
        <v>0.92133873964138846</v>
      </c>
      <c r="G30" s="61">
        <f>M_Liquidacion_Detalle_2!G24/M_Liquidacion_Detalle_2!E24</f>
        <v>5.0793064705448279</v>
      </c>
      <c r="H30" s="62">
        <f>IFERROR((F30/G30)-1,"-")</f>
        <v>-0.81860934263677898</v>
      </c>
      <c r="I30" s="61">
        <f>M_Liquidacion_Detalle_2!K24/M_Liquidacion_Detalle_2!I24</f>
        <v>5.6066129503163777</v>
      </c>
      <c r="J30" s="62">
        <f>IFERROR((F30/I30)-1,"-")</f>
        <v>-0.83566928057885681</v>
      </c>
      <c r="K30"/>
    </row>
    <row r="31" spans="2:11" ht="15" customHeight="1">
      <c r="B31" s="58"/>
      <c r="C31" s="59" t="s">
        <v>6</v>
      </c>
      <c r="D31" s="59" t="str">
        <f>M_Liquidacion_Detalle_2!A25</f>
        <v>223</v>
      </c>
      <c r="E31" s="60" t="str">
        <f>M_Liquidacion_Detalle_2!B25</f>
        <v>Transportes</v>
      </c>
      <c r="F31" s="61">
        <f>M_Liquidacion_Detalle_2!C25/Gen.ML.Pob.Mun.Anio1</f>
        <v>0.40060335650322504</v>
      </c>
      <c r="G31" s="61">
        <f>M_Liquidacion_Detalle_2!G25/M_Liquidacion_Detalle_2!E25</f>
        <v>0.84999358381292278</v>
      </c>
      <c r="H31" s="62">
        <f>IFERROR((F31/G31)-1,"-")</f>
        <v>-0.5286983759263354</v>
      </c>
      <c r="I31" s="61">
        <f>M_Liquidacion_Detalle_2!K25/M_Liquidacion_Detalle_2!I25</f>
        <v>1.0983503325616861</v>
      </c>
      <c r="J31" s="62">
        <f>IFERROR((F31/I31)-1,"-")</f>
        <v>-0.6352681429349627</v>
      </c>
      <c r="K31"/>
    </row>
    <row r="32" spans="2:11" ht="15" customHeight="1">
      <c r="B32" s="58"/>
      <c r="C32" s="59" t="s">
        <v>6</v>
      </c>
      <c r="D32" s="59" t="str">
        <f>M_Liquidacion_Detalle_2!A26</f>
        <v>224</v>
      </c>
      <c r="E32" s="60" t="str">
        <f>M_Liquidacion_Detalle_2!B26</f>
        <v>Primas de seguros</v>
      </c>
      <c r="F32" s="61">
        <f>M_Liquidacion_Detalle_2!C26/Gen.ML.Pob.Mun.Anio1</f>
        <v>3.2307493685682678</v>
      </c>
      <c r="G32" s="61">
        <f>M_Liquidacion_Detalle_2!G26/M_Liquidacion_Detalle_2!E26</f>
        <v>2.2886481018540081</v>
      </c>
      <c r="H32" s="62">
        <f>IFERROR((F32/G32)-1,"-")</f>
        <v>0.41164094469179169</v>
      </c>
      <c r="I32" s="61">
        <f>M_Liquidacion_Detalle_2!K26/M_Liquidacion_Detalle_2!I26</f>
        <v>3.39752007967533</v>
      </c>
      <c r="J32" s="62">
        <f>IFERROR((F32/I32)-1,"-")</f>
        <v>-0.049086011913430427</v>
      </c>
      <c r="K32"/>
    </row>
    <row r="33" spans="2:11" ht="15" customHeight="1">
      <c r="B33" s="58"/>
      <c r="C33" s="59" t="s">
        <v>6</v>
      </c>
      <c r="D33" s="59" t="str">
        <f>M_Liquidacion_Detalle_2!A27</f>
        <v>225</v>
      </c>
      <c r="E33" s="60" t="str">
        <f>M_Liquidacion_Detalle_2!B27</f>
        <v>Tributos</v>
      </c>
      <c r="F33" s="61">
        <f>M_Liquidacion_Detalle_2!C27/Gen.ML.Pob.Mun.Anio1</f>
        <v>34.002810758344296</v>
      </c>
      <c r="G33" s="61">
        <f>M_Liquidacion_Detalle_2!G27/M_Liquidacion_Detalle_2!E27</f>
        <v>7.4825008604398802</v>
      </c>
      <c r="H33" s="62">
        <f>IFERROR((F33/G33)-1,"-")</f>
        <v>3.5443109720331316</v>
      </c>
      <c r="I33" s="61">
        <f>M_Liquidacion_Detalle_2!K27/M_Liquidacion_Detalle_2!I27</f>
        <v>5.6334336813653767</v>
      </c>
      <c r="J33" s="62">
        <f>IFERROR((F33/I33)-1,"-")</f>
        <v>5.0358943908083829</v>
      </c>
      <c r="K33"/>
    </row>
    <row r="34" spans="2:11" ht="15" customHeight="1">
      <c r="B34" s="58"/>
      <c r="C34" s="59" t="s">
        <v>6</v>
      </c>
      <c r="D34" s="59" t="str">
        <f>M_Liquidacion_Detalle_2!A28</f>
        <v>226</v>
      </c>
      <c r="E34" s="60" t="str">
        <f>M_Liquidacion_Detalle_2!B28</f>
        <v>Gastos diversos</v>
      </c>
      <c r="F34" s="61">
        <f>M_Liquidacion_Detalle_2!C28/Gen.ML.Pob.Mun.Anio1</f>
        <v>21.253291481411903</v>
      </c>
      <c r="G34" s="61">
        <f>M_Liquidacion_Detalle_2!G28/M_Liquidacion_Detalle_2!E28</f>
        <v>32.848150563372087</v>
      </c>
      <c r="H34" s="62">
        <f>IFERROR((F34/G34)-1,"-")</f>
        <v>-0.35298361956758795</v>
      </c>
      <c r="I34" s="61">
        <f>M_Liquidacion_Detalle_2!K28/M_Liquidacion_Detalle_2!I28</f>
        <v>44.351851467265973</v>
      </c>
      <c r="J34" s="62">
        <f>IFERROR((F34/I34)-1,"-")</f>
        <v>-0.52080260962503533</v>
      </c>
      <c r="K34"/>
    </row>
    <row r="35" spans="2:11" ht="15" customHeight="1">
      <c r="B35" s="58"/>
      <c r="C35" s="59" t="s">
        <v>6</v>
      </c>
      <c r="D35" s="59" t="str">
        <f>M_Liquidacion_Detalle_2!A29</f>
        <v>227</v>
      </c>
      <c r="E35" s="60" t="str">
        <f>M_Liquidacion_Detalle_2!B29</f>
        <v>Trabajos realizados por otras empresas y profesionales</v>
      </c>
      <c r="F35" s="61">
        <f>M_Liquidacion_Detalle_2!C29/Gen.ML.Pob.Mun.Anio1</f>
        <v>274.8223058216962</v>
      </c>
      <c r="G35" s="61">
        <f>M_Liquidacion_Detalle_2!G29/M_Liquidacion_Detalle_2!E29</f>
        <v>232.40109167177613</v>
      </c>
      <c r="H35" s="62">
        <f>IFERROR((F35/G35)-1,"-")</f>
        <v>0.18253448744480183</v>
      </c>
      <c r="I35" s="61">
        <f>M_Liquidacion_Detalle_2!K29/M_Liquidacion_Detalle_2!I29</f>
        <v>226.92775788371173</v>
      </c>
      <c r="J35" s="62">
        <f>IFERROR((F35/I35)-1,"-")</f>
        <v>0.21105636606398703</v>
      </c>
      <c r="K35"/>
    </row>
    <row r="36" spans="2:11" ht="15" customHeight="1">
      <c r="B36" s="54" t="s">
        <v>5</v>
      </c>
      <c r="C36" s="54" t="str">
        <f>M_Liquidacion_Detalle_2!A30</f>
        <v>23</v>
      </c>
      <c r="D36" s="55" t="str">
        <f>M_Liquidacion_Detalle_2!B30</f>
        <v>Indemnizaciones por razón del servicio</v>
      </c>
      <c r="E36" s="55"/>
      <c r="F36" s="56">
        <f>M_Liquidacion_Detalle_2!C30/Gen.ML.Pob.Mun.Anio1</f>
        <v>8.9947769637005042</v>
      </c>
      <c r="G36" s="63">
        <f>M_Liquidacion_Detalle_2!G30/M_Liquidacion_Detalle_2!E30</f>
        <v>1.3598470052278626</v>
      </c>
      <c r="H36" s="57">
        <f>IFERROR((F36/G36)-1,"-")</f>
        <v>5.6145507024838395</v>
      </c>
      <c r="I36" s="63">
        <f>M_Liquidacion_Detalle_2!K30/M_Liquidacion_Detalle_2!I30</f>
        <v>2.946040894742902</v>
      </c>
      <c r="J36" s="57">
        <f>IFERROR((F36/I36)-1,"-")</f>
        <v>2.0531745094751881</v>
      </c>
      <c r="K36"/>
    </row>
    <row r="37" spans="2:11" ht="15" customHeight="1">
      <c r="B37" s="58"/>
      <c r="C37" s="59" t="s">
        <v>6</v>
      </c>
      <c r="D37" s="59" t="str">
        <f>M_Liquidacion_Detalle_2!A31</f>
        <v>230</v>
      </c>
      <c r="E37" s="60" t="str">
        <f>M_Liquidacion_Detalle_2!B31</f>
        <v>Dietas</v>
      </c>
      <c r="F37" s="61">
        <f>M_Liquidacion_Detalle_2!C31/Gen.ML.Pob.Mun.Anio1</f>
        <v>0.07837194981944183</v>
      </c>
      <c r="G37" s="61">
        <f>M_Liquidacion_Detalle_2!G31/M_Liquidacion_Detalle_2!E31</f>
        <v>0.59194874688539212</v>
      </c>
      <c r="H37" s="62">
        <f>IFERROR((F37/G37)-1,"-")</f>
        <v>-0.86760348724141223</v>
      </c>
      <c r="I37" s="61">
        <f>M_Liquidacion_Detalle_2!K31/M_Liquidacion_Detalle_2!I31</f>
        <v>1.1645946026657001</v>
      </c>
      <c r="J37" s="62">
        <f>IFERROR((F37/I37)-1,"-")</f>
        <v>-0.93270452255226644</v>
      </c>
      <c r="K37"/>
    </row>
    <row r="38" spans="2:11" ht="15" customHeight="1">
      <c r="B38" s="58"/>
      <c r="C38" s="59" t="s">
        <v>6</v>
      </c>
      <c r="D38" s="59" t="str">
        <f>M_Liquidacion_Detalle_2!A32</f>
        <v>231</v>
      </c>
      <c r="E38" s="60" t="str">
        <f>M_Liquidacion_Detalle_2!B32</f>
        <v>Locomoción</v>
      </c>
      <c r="F38" s="61">
        <f>M_Liquidacion_Detalle_2!C32/Gen.ML.Pob.Mun.Anio1</f>
        <v>0.0038654058905796648</v>
      </c>
      <c r="G38" s="61">
        <f>M_Liquidacion_Detalle_2!G32/M_Liquidacion_Detalle_2!E32</f>
        <v>0.15173385908546561</v>
      </c>
      <c r="H38" s="62">
        <f>IFERROR((F38/G38)-1,"-")</f>
        <v>-0.97452509338471094</v>
      </c>
      <c r="I38" s="61">
        <f>M_Liquidacion_Detalle_2!K32/M_Liquidacion_Detalle_2!I32</f>
        <v>0.38279113430157752</v>
      </c>
      <c r="J38" s="62">
        <f>IFERROR((F38/I38)-1,"-")</f>
        <v>-0.989902049592574</v>
      </c>
      <c r="K38"/>
    </row>
    <row r="39" spans="2:11" ht="15" customHeight="1">
      <c r="B39" s="58"/>
      <c r="C39" s="59" t="s">
        <v>6</v>
      </c>
      <c r="D39" s="59" t="str">
        <f>M_Liquidacion_Detalle_2!A33</f>
        <v>233</v>
      </c>
      <c r="E39" s="60" t="str">
        <f>M_Liquidacion_Detalle_2!B33</f>
        <v>Otras indemnizaciones</v>
      </c>
      <c r="F39" s="61">
        <f>M_Liquidacion_Detalle_2!C33/Gen.ML.Pob.Mun.Anio1</f>
        <v>8.9125396079904817</v>
      </c>
      <c r="G39" s="61">
        <f>M_Liquidacion_Detalle_2!G33/M_Liquidacion_Detalle_2!E33</f>
        <v>0.74056469189702023</v>
      </c>
      <c r="H39" s="62">
        <f>IFERROR((F39/G39)-1,"-")</f>
        <v>11.034788730151641</v>
      </c>
      <c r="I39" s="61">
        <f>M_Liquidacion_Detalle_2!K33/M_Liquidacion_Detalle_2!I33</f>
        <v>1.7847199160720857</v>
      </c>
      <c r="J39" s="62">
        <f>IFERROR((F39/I39)-1,"-")</f>
        <v>3.9938029646723008</v>
      </c>
      <c r="K39"/>
    </row>
    <row r="40" spans="2:11" ht="15" customHeight="1">
      <c r="B40" s="54" t="s">
        <v>5</v>
      </c>
      <c r="C40" s="54" t="str">
        <f>M_Liquidacion_Detalle_2!A34</f>
        <v>24</v>
      </c>
      <c r="D40" s="55" t="str">
        <f>M_Liquidacion_Detalle_2!B34</f>
        <v>Gastos de publicaciones</v>
      </c>
      <c r="E40" s="55"/>
      <c r="F40" s="56">
        <f>M_Liquidacion_Detalle_2!C34/Gen.ML.Pob.Mun.Anio1</f>
        <v>0</v>
      </c>
      <c r="G40" s="63">
        <f>M_Liquidacion_Detalle_2!G34/M_Liquidacion_Detalle_2!E34</f>
        <v>0.19667926212700948</v>
      </c>
      <c r="H40" s="57">
        <f>IFERROR((F40/G40)-1,"-")</f>
        <v>-1</v>
      </c>
      <c r="I40" s="63">
        <f>M_Liquidacion_Detalle_2!K34/M_Liquidacion_Detalle_2!I34</f>
        <v>0.23144811546277394</v>
      </c>
      <c r="J40" s="57">
        <f>IFERROR((F40/I40)-1,"-")</f>
        <v>-1</v>
      </c>
      <c r="K40"/>
    </row>
    <row r="41" spans="2:11" ht="15" customHeight="1">
      <c r="B41" s="58"/>
      <c r="C41" s="59" t="s">
        <v>6</v>
      </c>
      <c r="D41" s="59" t="str">
        <f>M_Liquidacion_Detalle_2!A35</f>
        <v>240</v>
      </c>
      <c r="E41" s="60" t="str">
        <f>M_Liquidacion_Detalle_2!B35</f>
        <v>Gastos de edición y distribución</v>
      </c>
      <c r="F41" s="61">
        <f>M_Liquidacion_Detalle_2!C35/Gen.ML.Pob.Mun.Anio1</f>
        <v>0</v>
      </c>
      <c r="G41" s="61">
        <f>M_Liquidacion_Detalle_2!G35/M_Liquidacion_Detalle_2!E35</f>
        <v>0.19667926212700948</v>
      </c>
      <c r="H41" s="62">
        <f>IFERROR((F41/G41)-1,"-")</f>
        <v>-1</v>
      </c>
      <c r="I41" s="61">
        <f>M_Liquidacion_Detalle_2!K35/M_Liquidacion_Detalle_2!I35</f>
        <v>0.23144811546277394</v>
      </c>
      <c r="J41" s="62">
        <f>IFERROR((F41/I41)-1,"-")</f>
        <v>-1</v>
      </c>
      <c r="K41"/>
    </row>
    <row r="42" spans="2:11" ht="15" customHeight="1">
      <c r="B42" s="54" t="s">
        <v>5</v>
      </c>
      <c r="C42" s="54" t="str">
        <f>M_Liquidacion_Detalle_2!A36</f>
        <v>25</v>
      </c>
      <c r="D42" s="55" t="str">
        <f>M_Liquidacion_Detalle_2!B36</f>
        <v>Trabajos realizados por administraciones públicas y otras entidades públicas</v>
      </c>
      <c r="E42" s="55"/>
      <c r="F42" s="56">
        <f>M_Liquidacion_Detalle_2!C36/Gen.ML.Pob.Mun.Anio1</f>
        <v>0</v>
      </c>
      <c r="G42" s="63">
        <f>M_Liquidacion_Detalle_2!G36/M_Liquidacion_Detalle_2!E36</f>
        <v>12.417517735818237</v>
      </c>
      <c r="H42" s="57">
        <f>IFERROR((F42/G42)-1,"-")</f>
        <v>-1</v>
      </c>
      <c r="I42" s="63">
        <f>M_Liquidacion_Detalle_2!K36/M_Liquidacion_Detalle_2!I36</f>
        <v>10.708873112565071</v>
      </c>
      <c r="J42" s="57">
        <f>IFERROR((F42/I42)-1,"-")</f>
        <v>-1</v>
      </c>
      <c r="K42"/>
    </row>
    <row r="43" spans="2:11" ht="15" customHeight="1">
      <c r="B43" s="54" t="s">
        <v>5</v>
      </c>
      <c r="C43" s="54" t="str">
        <f>M_Liquidacion_Detalle_2!A37</f>
        <v>26</v>
      </c>
      <c r="D43" s="55" t="str">
        <f>M_Liquidacion_Detalle_2!B37</f>
        <v>Trabajos realizados por Instituciones sin fines de lucro</v>
      </c>
      <c r="E43" s="55"/>
      <c r="F43" s="56">
        <f>M_Liquidacion_Detalle_2!C37/Gen.ML.Pob.Mun.Anio1</f>
        <v>0</v>
      </c>
      <c r="G43" s="63">
        <f>M_Liquidacion_Detalle_2!G37/M_Liquidacion_Detalle_2!E37</f>
        <v>0.98413411985258403</v>
      </c>
      <c r="H43" s="57">
        <f>IFERROR((F43/G43)-1,"-")</f>
        <v>-1</v>
      </c>
      <c r="I43" s="63">
        <f>M_Liquidacion_Detalle_2!K37/M_Liquidacion_Detalle_2!I37</f>
        <v>1.7435093736585858</v>
      </c>
      <c r="J43" s="57">
        <f>IFERROR((F43/I43)-1,"-")</f>
        <v>-1</v>
      </c>
      <c r="K43"/>
    </row>
    <row r="44" spans="2:11" ht="15" customHeight="1">
      <c r="B44" s="64" t="str">
        <f>CONCATENATE("Datos de liquidación de ",Ctxt.MLD.Anio1)</f>
        <v>Datos de liquidación de 2019</v>
      </c>
      <c r="C44" s="64"/>
      <c r="D44" s="64"/>
      <c r="E44" s="64"/>
      <c r="F44" s="64"/>
      <c r="G44" s="64"/>
      <c r="H44" s="64"/>
      <c r="I44" s="64"/>
      <c r="J44" s="64"/>
      <c r="K44"/>
    </row>
    <row r="45" spans="2:11" ht="15" customHeight="1">
      <c r="B45" s="65" t="s">
        <v>7</v>
      </c>
      <c r="C45" s="65"/>
      <c r="D45" s="65"/>
      <c r="E45" s="65"/>
      <c r="F45" s="65"/>
      <c r="G45" s="65"/>
      <c r="H45" s="65"/>
      <c r="I45" s="65"/>
      <c r="J45" s="65"/>
      <c r="K45"/>
    </row>
  </sheetData>
  <mergeCells count="15">
    <mergeCell ref="G7:H7"/>
    <mergeCell ref="I7:J7"/>
    <mergeCell ref="B45:J45"/>
    <mergeCell ref="B44:J44"/>
    <mergeCell ref="D10:E10"/>
    <mergeCell ref="B9:E9"/>
    <mergeCell ref="D19:E19"/>
    <mergeCell ref="D27:E27"/>
    <mergeCell ref="D36:E36"/>
    <mergeCell ref="D40:E40"/>
    <mergeCell ref="D42:E42"/>
    <mergeCell ref="D43:E43"/>
    <mergeCell ref="B6:J6"/>
    <mergeCell ref="B2:J2"/>
    <mergeCell ref="B5:J5"/>
  </mergeCells>
  <printOptions horizontalCentered="1"/>
  <pageMargins left="0" right="0" top="0.393700787401575" bottom="0.314960634614539" header="0.314960634614539" footer="0.314960634614539"/>
  <pageSetup orientation="portrait" paperSize="9" scale="76" r:id="rId2"/>
  <ignoredErrors>
    <ignoredError sqref="A1:K45" numberStoredAsText="1"/>
    <ignoredError sqref="A1:K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8</v>
      </c>
      <c r="B1" s="2"/>
      <c r="D1" s="3"/>
      <c r="E1" s="4" t="s">
        <v>9</v>
      </c>
      <c r="F1" s="5" t="s">
        <v>10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11</v>
      </c>
      <c r="B3" s="12" t="s">
        <v>106</v>
      </c>
      <c r="D3" s="13" t="s">
        <v>12</v>
      </c>
      <c r="E3" s="14" t="s">
        <v>13</v>
      </c>
      <c r="F3" s="15">
        <v>95814</v>
      </c>
    </row>
    <row r="4" spans="1:6" ht="15.75" thickBot="1">
      <c r="A4" s="16" t="s">
        <v>14</v>
      </c>
      <c r="B4" s="17" t="s">
        <v>105</v>
      </c>
      <c r="D4" s="18"/>
      <c r="E4" s="19" t="s">
        <v>16</v>
      </c>
      <c r="F4" s="20">
        <v>36098</v>
      </c>
    </row>
    <row r="5" spans="1:4" ht="15">
      <c r="A5" s="16" t="s">
        <v>17</v>
      </c>
      <c r="B5" s="17" t="s">
        <v>104</v>
      </c>
      <c r="D5" s="18"/>
    </row>
    <row r="6" spans="1:4" ht="15">
      <c r="A6" s="16" t="s">
        <v>19</v>
      </c>
      <c r="B6" s="17">
        <v>2019</v>
      </c>
      <c r="D6" s="18"/>
    </row>
    <row r="7" spans="1:4" ht="15">
      <c r="A7" s="16" t="s">
        <v>20</v>
      </c>
      <c r="B7" s="17" t="s">
        <v>103</v>
      </c>
      <c r="D7" s="18"/>
    </row>
    <row r="8" spans="1:4" ht="15">
      <c r="A8" s="16" t="s">
        <v>21</v>
      </c>
      <c r="B8" s="17" t="s">
        <v>102</v>
      </c>
      <c r="D8" s="18"/>
    </row>
    <row r="9" spans="1:4" ht="15">
      <c r="A9" s="16" t="s">
        <v>23</v>
      </c>
      <c r="B9" s="17" t="s">
        <v>101</v>
      </c>
      <c r="D9" s="18"/>
    </row>
    <row r="10" spans="1:4" ht="15">
      <c r="A10" s="16" t="s">
        <v>25</v>
      </c>
      <c r="B10" s="17" t="s">
        <v>100</v>
      </c>
      <c r="D10" s="18"/>
    </row>
    <row r="11" spans="1:4" ht="15">
      <c r="A11" s="16" t="s">
        <v>27</v>
      </c>
      <c r="B11" s="17" t="s">
        <v>28</v>
      </c>
      <c r="D11" s="18"/>
    </row>
    <row r="12" spans="1:4" ht="15">
      <c r="A12" s="16" t="s">
        <v>29</v>
      </c>
      <c r="B12" s="21">
        <v>2</v>
      </c>
      <c r="D12" s="18"/>
    </row>
    <row r="13" spans="1:4" ht="15">
      <c r="A13" s="22" t="s">
        <v>30</v>
      </c>
      <c r="B13" s="23">
        <v>44195</v>
      </c>
      <c r="D13" s="18"/>
    </row>
    <row r="14" spans="1:4" ht="15">
      <c r="A14" s="22" t="s">
        <v>31</v>
      </c>
      <c r="B14" s="24">
        <v>2011</v>
      </c>
      <c r="D14" s="18"/>
    </row>
    <row r="15" spans="1:4" ht="15.75" thickBot="1">
      <c r="A15" s="25" t="s">
        <v>32</v>
      </c>
      <c r="B15" s="26" t="s">
        <v>99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10</v>
      </c>
      <c r="D1" s="29" t="s">
        <v>34</v>
      </c>
      <c r="E1" s="30"/>
      <c r="F1" s="30"/>
      <c r="G1" s="31"/>
      <c r="H1" s="32" t="s">
        <v>35</v>
      </c>
      <c r="I1" s="30"/>
      <c r="J1" s="30"/>
      <c r="K1" s="30"/>
    </row>
    <row r="2" spans="1:11" ht="15.75" thickBot="1">
      <c r="A2" s="33" t="s">
        <v>36</v>
      </c>
      <c r="B2" s="33" t="s">
        <v>37</v>
      </c>
      <c r="C2" s="28" t="s">
        <v>2</v>
      </c>
      <c r="D2" s="29" t="s">
        <v>38</v>
      </c>
      <c r="E2" s="34" t="s">
        <v>13</v>
      </c>
      <c r="F2" s="34" t="s">
        <v>16</v>
      </c>
      <c r="G2" s="35" t="s">
        <v>2</v>
      </c>
      <c r="H2" s="32" t="s">
        <v>38</v>
      </c>
      <c r="I2" s="36" t="s">
        <v>13</v>
      </c>
      <c r="J2" s="36" t="s">
        <v>16</v>
      </c>
      <c r="K2" s="37" t="s">
        <v>2</v>
      </c>
    </row>
    <row r="3" spans="1:20" ht="15">
      <c r="A3" s="38" t="s">
        <v>28</v>
      </c>
      <c r="B3" s="38" t="s">
        <v>100</v>
      </c>
      <c r="C3" s="39">
        <v>42089111.310000002</v>
      </c>
      <c r="D3" s="40">
        <v>127</v>
      </c>
      <c r="E3" s="41">
        <v>13334704</v>
      </c>
      <c r="F3" s="41">
        <v>6851475</v>
      </c>
      <c r="G3" s="42">
        <v>4874283913.5799999</v>
      </c>
      <c r="H3" s="43">
        <v>6939</v>
      </c>
      <c r="I3" s="44">
        <v>44978605</v>
      </c>
      <c r="J3" s="44">
        <v>25124631</v>
      </c>
      <c r="K3" s="45">
        <v>17637003987.740002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98</v>
      </c>
      <c r="B4" s="38" t="s">
        <v>97</v>
      </c>
      <c r="C4" s="39">
        <v>869539.20999999996</v>
      </c>
      <c r="D4" s="40">
        <v>127</v>
      </c>
      <c r="E4" s="41">
        <v>13334704</v>
      </c>
      <c r="F4" s="41">
        <v>6851475</v>
      </c>
      <c r="G4" s="42">
        <v>103501188.52</v>
      </c>
      <c r="H4" s="43">
        <v>4302</v>
      </c>
      <c r="I4" s="44">
        <v>43620071</v>
      </c>
      <c r="J4" s="44">
        <v>23982005</v>
      </c>
      <c r="K4" s="45">
        <v>366153070.55000001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96</v>
      </c>
      <c r="B5" s="38" t="s">
        <v>95</v>
      </c>
      <c r="C5" s="39"/>
      <c r="D5" s="40">
        <v>38</v>
      </c>
      <c r="E5" s="41">
        <v>4281206</v>
      </c>
      <c r="F5" s="41">
        <v>2305307</v>
      </c>
      <c r="G5" s="42">
        <v>575475.01000000001</v>
      </c>
      <c r="H5" s="43">
        <v>941</v>
      </c>
      <c r="I5" s="44">
        <v>13933290</v>
      </c>
      <c r="J5" s="44">
        <v>7827532</v>
      </c>
      <c r="K5" s="45">
        <v>7102305.5899999999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94</v>
      </c>
      <c r="B6" s="38" t="s">
        <v>93</v>
      </c>
      <c r="C6" s="39">
        <v>21368.040000000001</v>
      </c>
      <c r="D6" s="40">
        <v>118</v>
      </c>
      <c r="E6" s="41">
        <v>12698931</v>
      </c>
      <c r="F6" s="41">
        <v>6542519</v>
      </c>
      <c r="G6" s="42">
        <v>25464274.559999999</v>
      </c>
      <c r="H6" s="43">
        <v>1532</v>
      </c>
      <c r="I6" s="44">
        <v>36657511</v>
      </c>
      <c r="J6" s="44">
        <v>19769997</v>
      </c>
      <c r="K6" s="45">
        <v>99494804.269999996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92</v>
      </c>
      <c r="B7" s="38" t="s">
        <v>91</v>
      </c>
      <c r="C7" s="39">
        <v>242418.37</v>
      </c>
      <c r="D7" s="40">
        <v>113</v>
      </c>
      <c r="E7" s="41">
        <v>12143136</v>
      </c>
      <c r="F7" s="41">
        <v>6238607</v>
      </c>
      <c r="G7" s="42">
        <v>21220811.559999999</v>
      </c>
      <c r="H7" s="43">
        <v>2279</v>
      </c>
      <c r="I7" s="44">
        <v>36712572</v>
      </c>
      <c r="J7" s="44">
        <v>19890565</v>
      </c>
      <c r="K7" s="45">
        <v>64180397.560000002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90</v>
      </c>
      <c r="B8" s="38" t="s">
        <v>89</v>
      </c>
      <c r="C8" s="39">
        <v>220140.72</v>
      </c>
      <c r="D8" s="40">
        <v>114</v>
      </c>
      <c r="E8" s="41">
        <v>11883462</v>
      </c>
      <c r="F8" s="41">
        <v>6141614</v>
      </c>
      <c r="G8" s="42">
        <v>18320094.890000001</v>
      </c>
      <c r="H8" s="43">
        <v>1265</v>
      </c>
      <c r="I8" s="44">
        <v>34503333</v>
      </c>
      <c r="J8" s="44">
        <v>18590089</v>
      </c>
      <c r="K8" s="45">
        <v>71848844.599999994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88</v>
      </c>
      <c r="B9" s="38" t="s">
        <v>87</v>
      </c>
      <c r="C9" s="39">
        <v>85221</v>
      </c>
      <c r="D9" s="40">
        <v>66</v>
      </c>
      <c r="E9" s="41">
        <v>7378510</v>
      </c>
      <c r="F9" s="41">
        <v>3903817</v>
      </c>
      <c r="G9" s="42">
        <v>2437237.6200000001</v>
      </c>
      <c r="H9" s="43">
        <v>784</v>
      </c>
      <c r="I9" s="44">
        <v>23944402</v>
      </c>
      <c r="J9" s="44">
        <v>12888102</v>
      </c>
      <c r="K9" s="45">
        <v>12905714.710000001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86</v>
      </c>
      <c r="B10" s="38" t="s">
        <v>85</v>
      </c>
      <c r="C10" s="39">
        <v>0</v>
      </c>
      <c r="D10" s="40">
        <v>89</v>
      </c>
      <c r="E10" s="41">
        <v>9699288</v>
      </c>
      <c r="F10" s="41">
        <v>5016629</v>
      </c>
      <c r="G10" s="42">
        <v>9102660.5500000007</v>
      </c>
      <c r="H10" s="43">
        <v>1094</v>
      </c>
      <c r="I10" s="44">
        <v>27617396</v>
      </c>
      <c r="J10" s="44">
        <v>14769472</v>
      </c>
      <c r="K10" s="45">
        <v>25173368.190000001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84</v>
      </c>
      <c r="B11" s="38" t="s">
        <v>83</v>
      </c>
      <c r="C11" s="39">
        <v>300391.08000000002</v>
      </c>
      <c r="D11" s="40">
        <v>57</v>
      </c>
      <c r="E11" s="41">
        <v>6671999</v>
      </c>
      <c r="F11" s="41">
        <v>3376186</v>
      </c>
      <c r="G11" s="42">
        <v>4486415.1299999999</v>
      </c>
      <c r="H11" s="43">
        <v>488</v>
      </c>
      <c r="I11" s="44">
        <v>21326908</v>
      </c>
      <c r="J11" s="44">
        <v>11112930</v>
      </c>
      <c r="K11" s="45">
        <v>15442420.25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82</v>
      </c>
      <c r="B12" s="38" t="s">
        <v>81</v>
      </c>
      <c r="C12" s="39"/>
      <c r="D12" s="40">
        <v>71</v>
      </c>
      <c r="E12" s="41">
        <v>7091713</v>
      </c>
      <c r="F12" s="41">
        <v>3624710</v>
      </c>
      <c r="G12" s="42">
        <v>21894219.199999999</v>
      </c>
      <c r="H12" s="43">
        <v>2005</v>
      </c>
      <c r="I12" s="44">
        <v>25468946</v>
      </c>
      <c r="J12" s="44">
        <v>13887724</v>
      </c>
      <c r="K12" s="45">
        <v>70005215.379999995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80</v>
      </c>
      <c r="B13" s="38" t="s">
        <v>79</v>
      </c>
      <c r="C13" s="39">
        <v>1586237.46</v>
      </c>
      <c r="D13" s="40">
        <v>127</v>
      </c>
      <c r="E13" s="41">
        <v>13334704</v>
      </c>
      <c r="F13" s="41">
        <v>6851475</v>
      </c>
      <c r="G13" s="42">
        <v>411746318.10000002</v>
      </c>
      <c r="H13" s="43">
        <v>6881</v>
      </c>
      <c r="I13" s="44">
        <v>44963530</v>
      </c>
      <c r="J13" s="44">
        <v>25111402</v>
      </c>
      <c r="K13" s="45">
        <v>1840062862.9100001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78</v>
      </c>
      <c r="B14" s="38" t="s">
        <v>77</v>
      </c>
      <c r="C14" s="39">
        <v>123067.55</v>
      </c>
      <c r="D14" s="40">
        <v>122</v>
      </c>
      <c r="E14" s="41">
        <v>12807786</v>
      </c>
      <c r="F14" s="41">
        <v>6611465</v>
      </c>
      <c r="G14" s="42">
        <v>211470833.19</v>
      </c>
      <c r="H14" s="43">
        <v>6452</v>
      </c>
      <c r="I14" s="44">
        <v>41793341</v>
      </c>
      <c r="J14" s="44">
        <v>23413517</v>
      </c>
      <c r="K14" s="45">
        <v>962950357.85000002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76</v>
      </c>
      <c r="B15" s="38" t="s">
        <v>75</v>
      </c>
      <c r="C15" s="39">
        <v>801138.70999999996</v>
      </c>
      <c r="D15" s="40">
        <v>125</v>
      </c>
      <c r="E15" s="41">
        <v>13200382</v>
      </c>
      <c r="F15" s="41">
        <v>6787755</v>
      </c>
      <c r="G15" s="42">
        <v>93139808.090000004</v>
      </c>
      <c r="H15" s="43">
        <v>6035</v>
      </c>
      <c r="I15" s="44">
        <v>44408318</v>
      </c>
      <c r="J15" s="44">
        <v>24694551</v>
      </c>
      <c r="K15" s="45">
        <v>418170400.17000002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74</v>
      </c>
      <c r="B16" s="38" t="s">
        <v>73</v>
      </c>
      <c r="C16" s="39">
        <v>574564.93000000005</v>
      </c>
      <c r="D16" s="40">
        <v>124</v>
      </c>
      <c r="E16" s="41">
        <v>13094428</v>
      </c>
      <c r="F16" s="41">
        <v>6748871</v>
      </c>
      <c r="G16" s="42">
        <v>56756568.990000002</v>
      </c>
      <c r="H16" s="43">
        <v>5609</v>
      </c>
      <c r="I16" s="44">
        <v>43274210</v>
      </c>
      <c r="J16" s="44">
        <v>24000559</v>
      </c>
      <c r="K16" s="45">
        <v>247730269.28999999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72</v>
      </c>
      <c r="B17" s="38" t="s">
        <v>71</v>
      </c>
      <c r="C17" s="39">
        <v>38763.860000000001</v>
      </c>
      <c r="D17" s="40">
        <v>127</v>
      </c>
      <c r="E17" s="41">
        <v>13334704</v>
      </c>
      <c r="F17" s="41">
        <v>6851475</v>
      </c>
      <c r="G17" s="42">
        <v>15697653.25</v>
      </c>
      <c r="H17" s="43">
        <v>3444</v>
      </c>
      <c r="I17" s="44">
        <v>43030301</v>
      </c>
      <c r="J17" s="44">
        <v>23585657</v>
      </c>
      <c r="K17" s="45">
        <v>69971095.060000002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70</v>
      </c>
      <c r="B18" s="38" t="s">
        <v>69</v>
      </c>
      <c r="C18" s="39">
        <v>9485.9300000000003</v>
      </c>
      <c r="D18" s="40">
        <v>96</v>
      </c>
      <c r="E18" s="41">
        <v>10548961</v>
      </c>
      <c r="F18" s="41">
        <v>5427292</v>
      </c>
      <c r="G18" s="42">
        <v>2706667.5899999999</v>
      </c>
      <c r="H18" s="43">
        <v>2534</v>
      </c>
      <c r="I18" s="44">
        <v>34457693</v>
      </c>
      <c r="J18" s="44">
        <v>18678194</v>
      </c>
      <c r="K18" s="45">
        <v>14588257.720000001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68</v>
      </c>
      <c r="B19" s="38" t="s">
        <v>67</v>
      </c>
      <c r="C19" s="39">
        <v>25851.650000000001</v>
      </c>
      <c r="D19" s="40">
        <v>120</v>
      </c>
      <c r="E19" s="41">
        <v>12605534</v>
      </c>
      <c r="F19" s="41">
        <v>6495870</v>
      </c>
      <c r="G19" s="42">
        <v>21697522.09</v>
      </c>
      <c r="H19" s="43">
        <v>3754</v>
      </c>
      <c r="I19" s="44">
        <v>40095513</v>
      </c>
      <c r="J19" s="44">
        <v>21952858</v>
      </c>
      <c r="K19" s="45">
        <v>77636205.659999996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66</v>
      </c>
      <c r="B20" s="38" t="s">
        <v>65</v>
      </c>
      <c r="C20" s="39">
        <v>13364.83</v>
      </c>
      <c r="D20" s="40">
        <v>78</v>
      </c>
      <c r="E20" s="41">
        <v>8750274</v>
      </c>
      <c r="F20" s="41">
        <v>4433738</v>
      </c>
      <c r="G20" s="42">
        <v>10277264.9</v>
      </c>
      <c r="H20" s="43">
        <v>1346</v>
      </c>
      <c r="I20" s="44">
        <v>27591732</v>
      </c>
      <c r="J20" s="44">
        <v>14723187</v>
      </c>
      <c r="K20" s="45">
        <v>49016277.159999996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64</v>
      </c>
      <c r="B21" s="38" t="s">
        <v>63</v>
      </c>
      <c r="C21" s="39">
        <v>38771509.079999998</v>
      </c>
      <c r="D21" s="40">
        <v>127</v>
      </c>
      <c r="E21" s="41">
        <v>13334704</v>
      </c>
      <c r="F21" s="41">
        <v>6851475</v>
      </c>
      <c r="G21" s="42">
        <v>4302763001.3699999</v>
      </c>
      <c r="H21" s="43">
        <v>6939</v>
      </c>
      <c r="I21" s="44">
        <v>44978605</v>
      </c>
      <c r="J21" s="44">
        <v>25124631</v>
      </c>
      <c r="K21" s="45">
        <v>15175762888.41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62</v>
      </c>
      <c r="B22" s="38" t="s">
        <v>61</v>
      </c>
      <c r="C22" s="39">
        <v>236743.51999999999</v>
      </c>
      <c r="D22" s="40">
        <v>127</v>
      </c>
      <c r="E22" s="41">
        <v>13334704</v>
      </c>
      <c r="F22" s="41">
        <v>6851475</v>
      </c>
      <c r="G22" s="42">
        <v>22461700.68</v>
      </c>
      <c r="H22" s="43">
        <v>6808</v>
      </c>
      <c r="I22" s="44">
        <v>44924125</v>
      </c>
      <c r="J22" s="44">
        <v>25065563</v>
      </c>
      <c r="K22" s="45">
        <v>126891767.36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60</v>
      </c>
      <c r="B23" s="38" t="s">
        <v>59</v>
      </c>
      <c r="C23" s="39">
        <v>6472421.3899999997</v>
      </c>
      <c r="D23" s="40">
        <v>127</v>
      </c>
      <c r="E23" s="41">
        <v>13334704</v>
      </c>
      <c r="F23" s="41">
        <v>6851475</v>
      </c>
      <c r="G23" s="42">
        <v>541391834.69000006</v>
      </c>
      <c r="H23" s="43">
        <v>6905</v>
      </c>
      <c r="I23" s="44">
        <v>44963877</v>
      </c>
      <c r="J23" s="44">
        <v>25110079</v>
      </c>
      <c r="K23" s="45">
        <v>2189681028.5700002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58</v>
      </c>
      <c r="B24" s="38" t="s">
        <v>57</v>
      </c>
      <c r="C24" s="39">
        <v>88277.149999999994</v>
      </c>
      <c r="D24" s="40">
        <v>127</v>
      </c>
      <c r="E24" s="41">
        <v>13334704</v>
      </c>
      <c r="F24" s="41">
        <v>6851475</v>
      </c>
      <c r="G24" s="42">
        <v>67731048.310000002</v>
      </c>
      <c r="H24" s="43">
        <v>6753</v>
      </c>
      <c r="I24" s="44">
        <v>44896324</v>
      </c>
      <c r="J24" s="44">
        <v>25042616</v>
      </c>
      <c r="K24" s="45">
        <v>251716311.56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56</v>
      </c>
      <c r="B25" s="38" t="s">
        <v>55</v>
      </c>
      <c r="C25" s="39">
        <v>38383.410000000003</v>
      </c>
      <c r="D25" s="40">
        <v>108</v>
      </c>
      <c r="E25" s="41">
        <v>11746852</v>
      </c>
      <c r="F25" s="41">
        <v>6031336</v>
      </c>
      <c r="G25" s="42">
        <v>9984748.8300000001</v>
      </c>
      <c r="H25" s="43">
        <v>2245</v>
      </c>
      <c r="I25" s="44">
        <v>36104580</v>
      </c>
      <c r="J25" s="44">
        <v>19498787</v>
      </c>
      <c r="K25" s="45">
        <v>39655477.450000003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54</v>
      </c>
      <c r="B26" s="38" t="s">
        <v>53</v>
      </c>
      <c r="C26" s="39">
        <v>309551.02000000002</v>
      </c>
      <c r="D26" s="40">
        <v>126</v>
      </c>
      <c r="E26" s="41">
        <v>13248217</v>
      </c>
      <c r="F26" s="41">
        <v>6824312</v>
      </c>
      <c r="G26" s="42">
        <v>30320506.690000001</v>
      </c>
      <c r="H26" s="43">
        <v>6637</v>
      </c>
      <c r="I26" s="44">
        <v>44779733</v>
      </c>
      <c r="J26" s="44">
        <v>24987138</v>
      </c>
      <c r="K26" s="45">
        <v>152140042.03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52</v>
      </c>
      <c r="B27" s="38" t="s">
        <v>51</v>
      </c>
      <c r="C27" s="39">
        <v>3257945.3100000001</v>
      </c>
      <c r="D27" s="40">
        <v>118</v>
      </c>
      <c r="E27" s="41">
        <v>12543003</v>
      </c>
      <c r="F27" s="41">
        <v>6452098</v>
      </c>
      <c r="G27" s="42">
        <v>93853030.739999995</v>
      </c>
      <c r="H27" s="43">
        <v>5014</v>
      </c>
      <c r="I27" s="44">
        <v>39670102</v>
      </c>
      <c r="J27" s="44">
        <v>22045458</v>
      </c>
      <c r="K27" s="45">
        <v>223478888.75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50</v>
      </c>
      <c r="B28" s="38" t="s">
        <v>49</v>
      </c>
      <c r="C28" s="39">
        <v>2036362.8700000001</v>
      </c>
      <c r="D28" s="40">
        <v>127</v>
      </c>
      <c r="E28" s="41">
        <v>13334704</v>
      </c>
      <c r="F28" s="41">
        <v>6851475</v>
      </c>
      <c r="G28" s="42">
        <v>438020364.70999998</v>
      </c>
      <c r="H28" s="43">
        <v>6852</v>
      </c>
      <c r="I28" s="44">
        <v>44962264</v>
      </c>
      <c r="J28" s="44">
        <v>25104497</v>
      </c>
      <c r="K28" s="45">
        <v>1994159654.5599999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48</v>
      </c>
      <c r="B29" s="38" t="s">
        <v>47</v>
      </c>
      <c r="C29" s="39">
        <v>26331824.41</v>
      </c>
      <c r="D29" s="40">
        <v>127</v>
      </c>
      <c r="E29" s="41">
        <v>13334704</v>
      </c>
      <c r="F29" s="41">
        <v>6851475</v>
      </c>
      <c r="G29" s="42">
        <v>3098999766.7199998</v>
      </c>
      <c r="H29" s="43">
        <v>6783</v>
      </c>
      <c r="I29" s="44">
        <v>44939587</v>
      </c>
      <c r="J29" s="44">
        <v>25080260</v>
      </c>
      <c r="K29" s="45">
        <v>10198039718.129999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46</v>
      </c>
      <c r="B30" s="38" t="s">
        <v>45</v>
      </c>
      <c r="C30" s="39">
        <v>861825.56000000006</v>
      </c>
      <c r="D30" s="40">
        <v>127</v>
      </c>
      <c r="E30" s="41">
        <v>13334704</v>
      </c>
      <c r="F30" s="41">
        <v>6851475</v>
      </c>
      <c r="G30" s="42">
        <v>18133157.300000001</v>
      </c>
      <c r="H30" s="43">
        <v>6412</v>
      </c>
      <c r="I30" s="44">
        <v>44842781</v>
      </c>
      <c r="J30" s="44">
        <v>24992810</v>
      </c>
      <c r="K30" s="45">
        <v>132108666.66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44</v>
      </c>
      <c r="B31" s="38" t="s">
        <v>43</v>
      </c>
      <c r="C31" s="39">
        <v>7509.1300000000001</v>
      </c>
      <c r="D31" s="40">
        <v>123</v>
      </c>
      <c r="E31" s="41">
        <v>12892875</v>
      </c>
      <c r="F31" s="41">
        <v>6628963</v>
      </c>
      <c r="G31" s="42">
        <v>7631921.2000000002</v>
      </c>
      <c r="H31" s="43">
        <v>5258</v>
      </c>
      <c r="I31" s="44">
        <v>43398053</v>
      </c>
      <c r="J31" s="44">
        <v>24070349</v>
      </c>
      <c r="K31" s="45">
        <v>50541138.289999999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42</v>
      </c>
      <c r="B32" s="38" t="s">
        <v>41</v>
      </c>
      <c r="C32" s="39">
        <v>370.36000000000001</v>
      </c>
      <c r="D32" s="40">
        <v>114</v>
      </c>
      <c r="E32" s="41">
        <v>11941749</v>
      </c>
      <c r="F32" s="41">
        <v>6182272</v>
      </c>
      <c r="G32" s="42">
        <v>1811967.6599999999</v>
      </c>
      <c r="H32" s="43">
        <v>4829</v>
      </c>
      <c r="I32" s="44">
        <v>39656526</v>
      </c>
      <c r="J32" s="44">
        <v>22069750</v>
      </c>
      <c r="K32" s="45">
        <v>15180166.57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 t="s">
        <v>40</v>
      </c>
      <c r="B33" s="38" t="s">
        <v>39</v>
      </c>
      <c r="C33" s="39">
        <v>853946.06999999995</v>
      </c>
      <c r="D33" s="40">
        <v>113</v>
      </c>
      <c r="E33" s="41">
        <v>11733301</v>
      </c>
      <c r="F33" s="41">
        <v>6049298</v>
      </c>
      <c r="G33" s="42">
        <v>8689268.4399999995</v>
      </c>
      <c r="H33" s="43">
        <v>2943</v>
      </c>
      <c r="I33" s="44">
        <v>37197636</v>
      </c>
      <c r="J33" s="44">
        <v>20348466</v>
      </c>
      <c r="K33" s="45">
        <v>66387361.799999997</v>
      </c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 t="s">
        <v>26</v>
      </c>
      <c r="B34" s="38" t="s">
        <v>24</v>
      </c>
      <c r="C34" s="39"/>
      <c r="D34" s="40">
        <v>33</v>
      </c>
      <c r="E34" s="41">
        <v>3716683</v>
      </c>
      <c r="F34" s="41">
        <v>2035596</v>
      </c>
      <c r="G34" s="42">
        <v>730994.46999999997</v>
      </c>
      <c r="H34" s="43">
        <v>411</v>
      </c>
      <c r="I34" s="44">
        <v>15289430</v>
      </c>
      <c r="J34" s="44">
        <v>8173359</v>
      </c>
      <c r="K34" s="45">
        <v>3538709.7599999998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 t="s">
        <v>33</v>
      </c>
      <c r="B35" s="38" t="s">
        <v>15</v>
      </c>
      <c r="C35" s="39"/>
      <c r="D35" s="40">
        <v>33</v>
      </c>
      <c r="E35" s="41">
        <v>3716683</v>
      </c>
      <c r="F35" s="41">
        <v>2035596</v>
      </c>
      <c r="G35" s="42">
        <v>730994.46999999997</v>
      </c>
      <c r="H35" s="43">
        <v>411</v>
      </c>
      <c r="I35" s="44">
        <v>15289430</v>
      </c>
      <c r="J35" s="44">
        <v>8173359</v>
      </c>
      <c r="K35" s="45">
        <v>3538709.7599999998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 t="s">
        <v>18</v>
      </c>
      <c r="B36" s="38" t="s">
        <v>22</v>
      </c>
      <c r="C36" s="39"/>
      <c r="D36" s="40">
        <v>26</v>
      </c>
      <c r="E36" s="41">
        <v>2865247</v>
      </c>
      <c r="F36" s="41">
        <v>1422440</v>
      </c>
      <c r="G36" s="42">
        <v>35579255.439999998</v>
      </c>
      <c r="H36" s="43">
        <v>747</v>
      </c>
      <c r="I36" s="44">
        <v>9662651</v>
      </c>
      <c r="J36" s="44">
        <v>5042521</v>
      </c>
      <c r="K36" s="45">
        <v>103476103.48999999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 t="s">
        <v>111</v>
      </c>
      <c r="B37" s="38" t="s">
        <v>112</v>
      </c>
      <c r="C37" s="39"/>
      <c r="D37" s="40">
        <v>18</v>
      </c>
      <c r="E37" s="41">
        <v>1859501</v>
      </c>
      <c r="F37" s="41">
        <v>931983</v>
      </c>
      <c r="G37" s="42">
        <v>1829998.3799999999</v>
      </c>
      <c r="H37" s="43">
        <v>238</v>
      </c>
      <c r="I37" s="44">
        <v>9120505</v>
      </c>
      <c r="J37" s="44">
        <v>4730594</v>
      </c>
      <c r="K37" s="45">
        <v>15901685.960000001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/>
      <c r="B38" s="38"/>
      <c r="C38" s="39"/>
      <c r="D38" s="40"/>
      <c r="E38" s="41"/>
      <c r="F38" s="41"/>
      <c r="G38" s="42"/>
      <c r="H38" s="43"/>
      <c r="I38" s="44"/>
      <c r="J38" s="44"/>
      <c r="K38" s="45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/>
      <c r="B39" s="38"/>
      <c r="C39" s="39"/>
      <c r="D39" s="40"/>
      <c r="E39" s="41"/>
      <c r="F39" s="41"/>
      <c r="G39" s="42"/>
      <c r="H39" s="43"/>
      <c r="I39" s="44"/>
      <c r="J39" s="44"/>
      <c r="K39" s="45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/>
      <c r="B40" s="38"/>
      <c r="C40" s="39"/>
      <c r="D40" s="40"/>
      <c r="E40" s="41"/>
      <c r="F40" s="41"/>
      <c r="G40" s="42"/>
      <c r="H40" s="43"/>
      <c r="I40" s="44"/>
      <c r="J40" s="44"/>
      <c r="K40" s="45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/>
      <c r="B41" s="38"/>
      <c r="C41" s="39"/>
      <c r="D41" s="40"/>
      <c r="E41" s="41"/>
      <c r="F41" s="41"/>
      <c r="G41" s="42"/>
      <c r="H41" s="43"/>
      <c r="I41" s="44"/>
      <c r="J41" s="44"/>
      <c r="K41" s="45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/>
      <c r="B42" s="38"/>
      <c r="C42" s="39"/>
      <c r="D42" s="40"/>
      <c r="E42" s="41"/>
      <c r="F42" s="41"/>
      <c r="G42" s="42"/>
      <c r="H42" s="43"/>
      <c r="I42" s="44"/>
      <c r="J42" s="44"/>
      <c r="K42" s="45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/>
      <c r="B43" s="38"/>
      <c r="C43" s="39"/>
      <c r="D43" s="40"/>
      <c r="E43" s="41"/>
      <c r="F43" s="41"/>
      <c r="G43" s="42"/>
      <c r="H43" s="43"/>
      <c r="I43" s="44"/>
      <c r="J43" s="44"/>
      <c r="K43" s="45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/>
      <c r="B44" s="38"/>
      <c r="C44" s="39"/>
      <c r="D44" s="40"/>
      <c r="E44" s="41"/>
      <c r="F44" s="41"/>
      <c r="G44" s="42"/>
      <c r="H44" s="43"/>
      <c r="I44" s="44"/>
      <c r="J44" s="44"/>
      <c r="K44" s="45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/>
      <c r="B45" s="38"/>
      <c r="C45" s="39"/>
      <c r="D45" s="40"/>
      <c r="E45" s="41"/>
      <c r="F45" s="41"/>
      <c r="G45" s="42"/>
      <c r="H45" s="43"/>
      <c r="I45" s="44"/>
      <c r="J45" s="44"/>
      <c r="K45" s="45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/>
      <c r="B46" s="38"/>
      <c r="C46" s="39"/>
      <c r="D46" s="40"/>
      <c r="E46" s="41"/>
      <c r="F46" s="41"/>
      <c r="G46" s="42"/>
      <c r="H46" s="43"/>
      <c r="I46" s="44"/>
      <c r="J46" s="44"/>
      <c r="K46" s="45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/>
      <c r="B47" s="38"/>
      <c r="C47" s="39"/>
      <c r="D47" s="40"/>
      <c r="E47" s="41"/>
      <c r="F47" s="41"/>
      <c r="G47" s="42"/>
      <c r="H47" s="43"/>
      <c r="I47" s="44"/>
      <c r="J47" s="44"/>
      <c r="K47" s="45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/>
      <c r="B48" s="38"/>
      <c r="C48" s="39"/>
      <c r="D48" s="40"/>
      <c r="E48" s="41"/>
      <c r="F48" s="41"/>
      <c r="G48" s="42"/>
      <c r="H48" s="43"/>
      <c r="I48" s="44"/>
      <c r="J48" s="44"/>
      <c r="K48" s="45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/>
      <c r="B49" s="38"/>
      <c r="C49" s="39"/>
      <c r="D49" s="40"/>
      <c r="E49" s="41"/>
      <c r="F49" s="41"/>
      <c r="G49" s="42"/>
      <c r="H49" s="43"/>
      <c r="I49" s="44"/>
      <c r="J49" s="44"/>
      <c r="K49" s="45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/>
      <c r="B50" s="38"/>
      <c r="C50" s="39"/>
      <c r="D50" s="40"/>
      <c r="E50" s="41"/>
      <c r="F50" s="41"/>
      <c r="G50" s="42"/>
      <c r="H50" s="43"/>
      <c r="I50" s="44"/>
      <c r="J50" s="44"/>
      <c r="K50" s="45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/>
      <c r="B51" s="38"/>
      <c r="C51" s="39"/>
      <c r="D51" s="40"/>
      <c r="E51" s="41"/>
      <c r="F51" s="41"/>
      <c r="G51" s="42"/>
      <c r="H51" s="43"/>
      <c r="I51" s="44"/>
      <c r="J51" s="44"/>
      <c r="K51" s="45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/>
      <c r="B52" s="38"/>
      <c r="C52" s="39"/>
      <c r="D52" s="40"/>
      <c r="E52" s="41"/>
      <c r="F52" s="41"/>
      <c r="G52" s="42"/>
      <c r="H52" s="43"/>
      <c r="I52" s="44"/>
      <c r="J52" s="44"/>
      <c r="K52" s="45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/>
      <c r="B53" s="38"/>
      <c r="C53" s="39"/>
      <c r="D53" s="40"/>
      <c r="E53" s="41"/>
      <c r="F53" s="41"/>
      <c r="G53" s="42"/>
      <c r="H53" s="43"/>
      <c r="I53" s="44"/>
      <c r="J53" s="44"/>
      <c r="K53" s="45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/>
      <c r="B54" s="38"/>
      <c r="C54" s="39"/>
      <c r="D54" s="40"/>
      <c r="E54" s="41"/>
      <c r="F54" s="41"/>
      <c r="G54" s="42"/>
      <c r="H54" s="43"/>
      <c r="I54" s="44"/>
      <c r="J54" s="44"/>
      <c r="K54" s="45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/>
      <c r="B55" s="38"/>
      <c r="C55" s="39"/>
      <c r="D55" s="40"/>
      <c r="E55" s="41"/>
      <c r="F55" s="41"/>
      <c r="G55" s="42"/>
      <c r="H55" s="43"/>
      <c r="I55" s="44"/>
      <c r="J55" s="44"/>
      <c r="K55" s="45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/>
      <c r="B56" s="38"/>
      <c r="C56" s="39"/>
      <c r="D56" s="40"/>
      <c r="E56" s="41"/>
      <c r="F56" s="41"/>
      <c r="G56" s="42"/>
      <c r="H56" s="43"/>
      <c r="I56" s="44"/>
      <c r="J56" s="44"/>
      <c r="K56" s="45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/>
      <c r="B57" s="38"/>
      <c r="C57" s="39"/>
      <c r="D57" s="40"/>
      <c r="E57" s="41"/>
      <c r="F57" s="41"/>
      <c r="G57" s="42"/>
      <c r="H57" s="43"/>
      <c r="I57" s="44"/>
      <c r="J57" s="44"/>
      <c r="K57" s="45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/>
      <c r="B58" s="38"/>
      <c r="C58" s="39"/>
      <c r="D58" s="40"/>
      <c r="E58" s="41"/>
      <c r="F58" s="41"/>
      <c r="G58" s="42"/>
      <c r="H58" s="43"/>
      <c r="I58" s="44"/>
      <c r="J58" s="44"/>
      <c r="K58" s="45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/>
      <c r="B59" s="38"/>
      <c r="C59" s="39"/>
      <c r="D59" s="40"/>
      <c r="E59" s="41"/>
      <c r="F59" s="41"/>
      <c r="G59" s="42"/>
      <c r="H59" s="43"/>
      <c r="I59" s="44"/>
      <c r="J59" s="44"/>
      <c r="K59" s="45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/>
      <c r="B60" s="38"/>
      <c r="C60" s="39"/>
      <c r="D60" s="40"/>
      <c r="E60" s="41"/>
      <c r="F60" s="41"/>
      <c r="G60" s="42"/>
      <c r="H60" s="43"/>
      <c r="I60" s="44"/>
      <c r="J60" s="44"/>
      <c r="K60" s="45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/>
      <c r="B61" s="38"/>
      <c r="C61" s="39"/>
      <c r="D61" s="40"/>
      <c r="E61" s="41"/>
      <c r="F61" s="41"/>
      <c r="G61" s="42"/>
      <c r="H61" s="43"/>
      <c r="I61" s="44"/>
      <c r="J61" s="44"/>
      <c r="K61" s="45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