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  <sheet name="M_Presupuesto" sheetId="4" state="hidden" r:id="rId4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  <definedName name="Ctxt.MP.Anio1">M_Presupuesto!$B$6</definedName>
    <definedName name="Ctxt.MP.Anio2">M_Presupuesto!$B$7</definedName>
    <definedName name="Ctxt.MP.Anio3">M_Presupuesto!$B$8</definedName>
    <definedName name="Ctxt.MP.CensoInmuebles">M_Presupuesto!$B$12</definedName>
    <definedName name="Ctxt.MP.CodMunicipio">M_Presupuesto!$B$3</definedName>
    <definedName name="Ctxt.MP.InformadoPresupuesto">M_Presupuesto!$B$11</definedName>
    <definedName name="Ctxt.MP.NomCom">M_Presupuesto!$B$10</definedName>
    <definedName name="Ctxt.MP.NomEnt">M_Presupuesto!$B$5</definedName>
    <definedName name="Ctxt.MP.NomMun">M_Presupuesto!$B$4</definedName>
    <definedName name="Ctxt.MP.NomProv">M_Presupuesto!$B$9</definedName>
    <definedName name="Ctxt.MP.Rango.Anio1">M_Presupuesto!$B$13</definedName>
    <definedName name="Gen.MP.Inmu.Est.Anio1">M_Presupuesto!$R$4</definedName>
    <definedName name="Gen.MP.Inmu.Est.Anio2">M_Presupuesto!$Q$4</definedName>
    <definedName name="Gen.MP.Inmu.Est.Anio3">M_Presupuesto!$P$4</definedName>
    <definedName name="Gen.MP.Inmu.Mun.Anio1">M_Presupuesto!$I$4</definedName>
    <definedName name="Gen.MP.Inmu.Mun.Anio2">M_Presupuesto!$H$4</definedName>
    <definedName name="Gen.MP.Inmu.Mun.Anio3">M_Presupuesto!$G$4</definedName>
    <definedName name="Gen.MP.Inmu.Prov.Anio1">M_Presupuesto!$L$4</definedName>
    <definedName name="Gen.MP.Inmu.Prov.Anio2">M_Presupuesto!$K$4</definedName>
    <definedName name="Gen.MP.Inmu.Prov.Anio3">M_Presupuesto!$J$4</definedName>
    <definedName name="Gen.MP.Inmu.Rango.Anio1">M_Presupuesto!$O$4</definedName>
    <definedName name="Gen.MP.Inmu.Rango.Anio2">M_Presupuesto!$N$4</definedName>
    <definedName name="Gen.MP.Inmu.Rango.Anio3">M_Presupuesto!$M$4</definedName>
    <definedName name="Gen.MP.Pob.Est.Anio1">M_Presupuesto!$R$3</definedName>
    <definedName name="Gen.MP.Pob.Est.Anio2">M_Presupuesto!$Q$3</definedName>
    <definedName name="Gen.MP.Pob.Est.Anio3">M_Presupuesto!$P$3</definedName>
    <definedName name="Gen.MP.Pob.Mun.Anio1">M_Presupuesto!$I$3</definedName>
    <definedName name="Gen.MP.Pob.Mun.Anio2">M_Presupuesto!$H$3</definedName>
    <definedName name="Gen.MP.Pob.Mun.Anio3">M_Presupuesto!$G$3</definedName>
    <definedName name="Gen.MP.Pob.Prov.Anio1">M_Presupuesto!$L$3</definedName>
    <definedName name="Gen.MP.Pob.Prov.Anio2">M_Presupuesto!$K$3</definedName>
    <definedName name="Gen.MP.Pob.Prov.Anio3">M_Presupuesto!$J$3</definedName>
    <definedName name="Gen.MP.Pob.Rango.Anio1">M_Presupuesto!$O$3</definedName>
    <definedName name="Gen.MP.Pob.Rango.Anio2">M_Presupuesto!$N$3</definedName>
    <definedName name="Gen.MP.Pob.Rango.Anio3">M_Presupuesto!$M$3</definedName>
    <definedName name="Pre.Gas.Cap1.Cod">M_Presupuesto!$E$14</definedName>
    <definedName name="Pre.Gas.Cap1.Desc">M_Presupuesto!$F$14</definedName>
    <definedName name="Pre.Gas.Cap1.Est.Anio1">M_Presupuesto!$R$14</definedName>
    <definedName name="Pre.Gas.Cap1.Est.Anio2">M_Presupuesto!$Q$14</definedName>
    <definedName name="Pre.Gas.Cap1.Est.Anio3">M_Presupuesto!$P$14</definedName>
    <definedName name="Pre.Gas.Cap1.Mun.Anio1">M_Presupuesto!$I$14</definedName>
    <definedName name="Pre.Gas.Cap1.Mun.Anio2">M_Presupuesto!$H$14</definedName>
    <definedName name="Pre.Gas.Cap1.Mun.Anio3">M_Presupuesto!$G$14</definedName>
    <definedName name="Pre.Gas.Cap1.Prov.Anio1">M_Presupuesto!$L$14</definedName>
    <definedName name="Pre.Gas.Cap1.Prov.Anio2">M_Presupuesto!$K$14</definedName>
    <definedName name="Pre.Gas.Cap1.Prov.Anio3">M_Presupuesto!$J$14</definedName>
    <definedName name="Pre.Gas.Cap1.Rango.Anio1">M_Presupuesto!$O$14</definedName>
    <definedName name="Pre.Gas.Cap1.Rango.Anio2">M_Presupuesto!$N$14</definedName>
    <definedName name="Pre.Gas.Cap1.Rango.Anio3">M_Presupuesto!$M$14</definedName>
    <definedName name="Pre.Gas.Cap2.Cod">M_Presupuesto!$E$15</definedName>
    <definedName name="Pre.Gas.Cap2.Desc">M_Presupuesto!$F$15</definedName>
    <definedName name="Pre.Gas.Cap2.Est.Anio1">M_Presupuesto!$R$15</definedName>
    <definedName name="Pre.Gas.Cap2.Est.Anio2">M_Presupuesto!$Q$15</definedName>
    <definedName name="Pre.Gas.Cap2.Est.Anio3">M_Presupuesto!$P$15</definedName>
    <definedName name="Pre.Gas.Cap2.Mun.Anio1">M_Presupuesto!$I$15</definedName>
    <definedName name="Pre.Gas.Cap2.Mun.Anio2">M_Presupuesto!$H$15</definedName>
    <definedName name="Pre.Gas.Cap2.Mun.Anio3">M_Presupuesto!$G$15</definedName>
    <definedName name="Pre.Gas.Cap2.Prov.Anio1">M_Presupuesto!$L$15</definedName>
    <definedName name="Pre.Gas.Cap2.Prov.Anio2">M_Presupuesto!$K$15</definedName>
    <definedName name="Pre.Gas.Cap2.Prov.Anio3">M_Presupuesto!$J$15</definedName>
    <definedName name="Pre.Gas.Cap2.Rango.Anio1">M_Presupuesto!$O$15</definedName>
    <definedName name="Pre.Gas.Cap2.Rango.Anio2">M_Presupuesto!$N$15</definedName>
    <definedName name="Pre.Gas.Cap2.Rango.Anio3">M_Presupuesto!$M$15</definedName>
    <definedName name="Pre.Gas.Cap3.Cod">M_Presupuesto!$E$16</definedName>
    <definedName name="Pre.Gas.Cap3.Desc">M_Presupuesto!$F$16</definedName>
    <definedName name="Pre.Gas.Cap3.Est.Anio1">M_Presupuesto!$R$16</definedName>
    <definedName name="Pre.Gas.Cap3.Est.Anio2">M_Presupuesto!$Q$16</definedName>
    <definedName name="Pre.Gas.Cap3.Est.Anio3">M_Presupuesto!$P$16</definedName>
    <definedName name="Pre.Gas.Cap3.Mun.Anio1">M_Presupuesto!$I$16</definedName>
    <definedName name="Pre.Gas.Cap3.Mun.Anio2">M_Presupuesto!$H$16</definedName>
    <definedName name="Pre.Gas.Cap3.Mun.Anio3">M_Presupuesto!$G$16</definedName>
    <definedName name="Pre.Gas.Cap3.Prov.Anio1">M_Presupuesto!$L$16</definedName>
    <definedName name="Pre.Gas.Cap3.Prov.Anio2">M_Presupuesto!$K$16</definedName>
    <definedName name="Pre.Gas.Cap3.Prov.Anio3">M_Presupuesto!$J$16</definedName>
    <definedName name="Pre.Gas.Cap3.Rango.Anio1">M_Presupuesto!$O$16</definedName>
    <definedName name="Pre.Gas.Cap3.Rango.Anio2">M_Presupuesto!$N$16</definedName>
    <definedName name="Pre.Gas.Cap3.Rango.Anio3">M_Presupuesto!$M$16</definedName>
    <definedName name="Pre.Gas.Cap4.Cod">M_Presupuesto!$E$17</definedName>
    <definedName name="Pre.Gas.Cap4.Desc">M_Presupuesto!$F$17</definedName>
    <definedName name="Pre.Gas.Cap4.Est.Anio1">M_Presupuesto!$R$17</definedName>
    <definedName name="Pre.Gas.Cap4.Est.Anio2">M_Presupuesto!$Q$17</definedName>
    <definedName name="Pre.Gas.Cap4.Est.Anio3">M_Presupuesto!$P$17</definedName>
    <definedName name="Pre.Gas.Cap4.Mun.Anio1">M_Presupuesto!$I$17</definedName>
    <definedName name="Pre.Gas.Cap4.Mun.Anio2">M_Presupuesto!$H$17</definedName>
    <definedName name="Pre.Gas.Cap4.Mun.Anio3">M_Presupuesto!$G$17</definedName>
    <definedName name="Pre.Gas.Cap4.Prov.Anio1">M_Presupuesto!$L$17</definedName>
    <definedName name="Pre.Gas.Cap4.Prov.Anio2">M_Presupuesto!$K$17</definedName>
    <definedName name="Pre.Gas.Cap4.Prov.Anio3">M_Presupuesto!$J$17</definedName>
    <definedName name="Pre.Gas.Cap4.Rango.Anio1">M_Presupuesto!$O$17</definedName>
    <definedName name="Pre.Gas.Cap4.Rango.Anio2">M_Presupuesto!$N$17</definedName>
    <definedName name="Pre.Gas.Cap4.Rango.Anio3">M_Presupuesto!$M$17</definedName>
    <definedName name="Pre.Gas.Cap5.Cod">M_Presupuesto!$E$18</definedName>
    <definedName name="Pre.Gas.Cap5.Desc">M_Presupuesto!$F$18</definedName>
    <definedName name="Pre.Gas.Cap5.Est.Anio1">M_Presupuesto!$R$18</definedName>
    <definedName name="Pre.Gas.Cap5.Est.Anio2">M_Presupuesto!$Q$18</definedName>
    <definedName name="Pre.Gas.Cap5.Est.Anio3">M_Presupuesto!$P$18</definedName>
    <definedName name="Pre.Gas.Cap5.Mun.Anio1">M_Presupuesto!$I$18</definedName>
    <definedName name="Pre.Gas.Cap5.Mun.Anio2">M_Presupuesto!$H$18</definedName>
    <definedName name="Pre.Gas.Cap5.Mun.Anio3">M_Presupuesto!$G$18</definedName>
    <definedName name="Pre.Gas.Cap5.Prov.Anio1">M_Presupuesto!$L$18</definedName>
    <definedName name="Pre.Gas.Cap5.Prov.Anio2">M_Presupuesto!$K$18</definedName>
    <definedName name="Pre.Gas.Cap5.Prov.Anio3">M_Presupuesto!$J$18</definedName>
    <definedName name="Pre.Gas.Cap5.Rango.Anio1">M_Presupuesto!$O$18</definedName>
    <definedName name="Pre.Gas.Cap5.Rango.Anio2">M_Presupuesto!$N$18</definedName>
    <definedName name="Pre.Gas.Cap5.Rango.Anio3">M_Presupuesto!$M$18</definedName>
    <definedName name="Pre.Gas.Cap6.Cod">M_Presupuesto!$E$19</definedName>
    <definedName name="Pre.Gas.Cap6.Desc">M_Presupuesto!$F$19</definedName>
    <definedName name="Pre.Gas.Cap6.Est.Anio1">M_Presupuesto!$R$19</definedName>
    <definedName name="Pre.Gas.Cap6.Est.Anio2">M_Presupuesto!$Q$19</definedName>
    <definedName name="Pre.Gas.Cap6.Est.Anio3">M_Presupuesto!$P$19</definedName>
    <definedName name="Pre.Gas.Cap6.Mun.Anio1">M_Presupuesto!$I$19</definedName>
    <definedName name="Pre.Gas.Cap6.Mun.Anio2">M_Presupuesto!$H$19</definedName>
    <definedName name="Pre.Gas.Cap6.Mun.Anio3">M_Presupuesto!$G$19</definedName>
    <definedName name="Pre.Gas.Cap6.Prov.Anio1">M_Presupuesto!$L$19</definedName>
    <definedName name="Pre.Gas.Cap6.Prov.Anio2">M_Presupuesto!$K$19</definedName>
    <definedName name="Pre.Gas.Cap6.Prov.Anio3">M_Presupuesto!$J$19</definedName>
    <definedName name="Pre.Gas.Cap6.Rango.Anio1">M_Presupuesto!$O$19</definedName>
    <definedName name="Pre.Gas.Cap6.Rango.Anio2">M_Presupuesto!$N$19</definedName>
    <definedName name="Pre.Gas.Cap6.Rango.Anio3">M_Presupuesto!$M$19</definedName>
    <definedName name="Pre.Gas.Cap7.Cod">M_Presupuesto!$E$20</definedName>
    <definedName name="Pre.Gas.Cap7.Desc">M_Presupuesto!$F$20</definedName>
    <definedName name="Pre.Gas.Cap7.Est.Anio1">M_Presupuesto!$R$20</definedName>
    <definedName name="Pre.Gas.Cap7.Est.Anio2">M_Presupuesto!$Q$20</definedName>
    <definedName name="Pre.Gas.Cap7.Est.Anio3">M_Presupuesto!$P$20</definedName>
    <definedName name="Pre.Gas.Cap7.Mun.Anio1">M_Presupuesto!$I$20</definedName>
    <definedName name="Pre.Gas.Cap7.Mun.Anio2">M_Presupuesto!$H$20</definedName>
    <definedName name="Pre.Gas.Cap7.Mun.Anio3">M_Presupuesto!$G$20</definedName>
    <definedName name="Pre.Gas.Cap7.Prov.Anio1">M_Presupuesto!$L$20</definedName>
    <definedName name="Pre.Gas.Cap7.Prov.Anio2">M_Presupuesto!$K$20</definedName>
    <definedName name="Pre.Gas.Cap7.Prov.Anio3">M_Presupuesto!$J$20</definedName>
    <definedName name="Pre.Gas.Cap7.Rango.Anio1">M_Presupuesto!$O$20</definedName>
    <definedName name="Pre.Gas.Cap7.Rango.Anio2">M_Presupuesto!$N$20</definedName>
    <definedName name="Pre.Gas.Cap7.Rango.Anio3">M_Presupuesto!$M$20</definedName>
    <definedName name="Pre.Gas.Cap8.Cod">M_Presupuesto!$E$21</definedName>
    <definedName name="Pre.Gas.Cap8.Desc">M_Presupuesto!$F$21</definedName>
    <definedName name="Pre.Gas.Cap8.Est.Anio1">M_Presupuesto!$R$21</definedName>
    <definedName name="Pre.Gas.Cap8.Est.Anio2">M_Presupuesto!$Q$21</definedName>
    <definedName name="Pre.Gas.Cap8.Est.Anio3">M_Presupuesto!$P$21</definedName>
    <definedName name="Pre.Gas.Cap8.Mun.Anio1">M_Presupuesto!$I$21</definedName>
    <definedName name="Pre.Gas.Cap8.Mun.Anio2">M_Presupuesto!$H$21</definedName>
    <definedName name="Pre.Gas.Cap8.Mun.Anio3">M_Presupuesto!$G$21</definedName>
    <definedName name="Pre.Gas.Cap8.Prov.Anio1">M_Presupuesto!$L$21</definedName>
    <definedName name="Pre.Gas.Cap8.Prov.Anio2">M_Presupuesto!$K$21</definedName>
    <definedName name="Pre.Gas.Cap8.Prov.Anio3">M_Presupuesto!$J$21</definedName>
    <definedName name="Pre.Gas.Cap8.Rango.Anio1">M_Presupuesto!$O$21</definedName>
    <definedName name="Pre.Gas.Cap8.Rango.Anio2">M_Presupuesto!$N$21</definedName>
    <definedName name="Pre.Gas.Cap8.Rango.Anio3">M_Presupuesto!$M$21</definedName>
    <definedName name="Pre.Gas.Cap9.Cod">M_Presupuesto!$E$22</definedName>
    <definedName name="Pre.Gas.Cap9.Desc">M_Presupuesto!$F$22</definedName>
    <definedName name="Pre.Gas.Cap9.Est.Anio1">M_Presupuesto!$R$22</definedName>
    <definedName name="Pre.Gas.Cap9.Est.Anio2">M_Presupuesto!$Q$22</definedName>
    <definedName name="Pre.Gas.Cap9.Est.Anio3">M_Presupuesto!$P$22</definedName>
    <definedName name="Pre.Gas.Cap9.Mun.Anio1">M_Presupuesto!$I$22</definedName>
    <definedName name="Pre.Gas.Cap9.Mun.Anio2">M_Presupuesto!$H$22</definedName>
    <definedName name="Pre.Gas.Cap9.Mun.Anio3">M_Presupuesto!$G$22</definedName>
    <definedName name="Pre.Gas.Cap9.Prov.Anio1">M_Presupuesto!$L$22</definedName>
    <definedName name="Pre.Gas.Cap9.Prov.Anio2">M_Presupuesto!$K$22</definedName>
    <definedName name="Pre.Gas.Cap9.Prov.Anio3">M_Presupuesto!$J$22</definedName>
    <definedName name="Pre.Gas.Cap9.Rango.Anio1">M_Presupuesto!$O$22</definedName>
    <definedName name="Pre.Gas.Cap9.Rango.Anio2">M_Presupuesto!$N$22</definedName>
    <definedName name="Pre.Gas.Cap9.Rango.Anio3">M_Presupuesto!$M$22</definedName>
    <definedName name="Pre.Ing.Cap1.Cod">M_Presupuesto!$E$5</definedName>
    <definedName name="Pre.Ing.Cap1.Desc">M_Presupuesto!$F$5</definedName>
    <definedName name="Pre.Ing.Cap1.Est.Anio1">M_Presupuesto!$R$5</definedName>
    <definedName name="Pre.Ing.Cap1.Est.Anio2">M_Presupuesto!$Q$5</definedName>
    <definedName name="Pre.Ing.Cap1.Est.Anio3">M_Presupuesto!$P$5</definedName>
    <definedName name="Pre.Ing.Cap1.Mun.Anio1">M_Presupuesto!$I$5</definedName>
    <definedName name="Pre.Ing.Cap1.Mun.Anio2">M_Presupuesto!$H$5</definedName>
    <definedName name="Pre.Ing.Cap1.Mun.Anio3">M_Presupuesto!$G$5</definedName>
    <definedName name="Pre.Ing.Cap1.Prov.Anio1">M_Presupuesto!$L$5</definedName>
    <definedName name="Pre.Ing.Cap1.Prov.Anio2">M_Presupuesto!$K$5</definedName>
    <definedName name="Pre.Ing.Cap1.Prov.Anio3">M_Presupuesto!$J$5</definedName>
    <definedName name="Pre.Ing.Cap1.Rango.Anio1">M_Presupuesto!$O$5</definedName>
    <definedName name="Pre.Ing.Cap1.Rango.Anio2">M_Presupuesto!$N$5</definedName>
    <definedName name="Pre.Ing.Cap1.Rango.Anio3">M_Presupuesto!$M$5</definedName>
    <definedName name="Pre.Ing.Cap2.Cod">M_Presupuesto!$E$6</definedName>
    <definedName name="Pre.Ing.Cap2.Desc">M_Presupuesto!$F$6</definedName>
    <definedName name="Pre.Ing.Cap2.Est.Anio1">M_Presupuesto!$R$6</definedName>
    <definedName name="Pre.Ing.Cap2.Est.Anio2">M_Presupuesto!$Q$6</definedName>
    <definedName name="Pre.Ing.Cap2.Est.Anio3">M_Presupuesto!$P$6</definedName>
    <definedName name="Pre.Ing.Cap2.Mun.Anio1">M_Presupuesto!$I$6</definedName>
    <definedName name="Pre.Ing.Cap2.Mun.Anio2">M_Presupuesto!$H$6</definedName>
    <definedName name="Pre.Ing.Cap2.Mun.Anio3">M_Presupuesto!$G$6</definedName>
    <definedName name="Pre.Ing.Cap2.Prov.Anio1">M_Presupuesto!$L$6</definedName>
    <definedName name="Pre.Ing.Cap2.Prov.Anio2">M_Presupuesto!$K$6</definedName>
    <definedName name="Pre.Ing.Cap2.Prov.Anio3">M_Presupuesto!$J$6</definedName>
    <definedName name="Pre.Ing.Cap2.Rango.Anio1">M_Presupuesto!$O$6</definedName>
    <definedName name="Pre.Ing.Cap2.Rango.Anio2">M_Presupuesto!$N$6</definedName>
    <definedName name="Pre.Ing.Cap2.Rango.Anio3">M_Presupuesto!$M$6</definedName>
    <definedName name="Pre.Ing.Cap3.Cod">M_Presupuesto!$E$7</definedName>
    <definedName name="Pre.Ing.Cap3.Desc">M_Presupuesto!$F$7</definedName>
    <definedName name="Pre.Ing.Cap3.Est.Anio1">M_Presupuesto!$R$7</definedName>
    <definedName name="Pre.Ing.Cap3.Est.Anio2">M_Presupuesto!$Q$7</definedName>
    <definedName name="Pre.Ing.Cap3.Est.Anio3">M_Presupuesto!$P$7</definedName>
    <definedName name="Pre.Ing.Cap3.Mun.Anio1">M_Presupuesto!$I$7</definedName>
    <definedName name="Pre.Ing.Cap3.Mun.Anio2">M_Presupuesto!$H$7</definedName>
    <definedName name="Pre.Ing.Cap3.Mun.Anio3">M_Presupuesto!$G$7</definedName>
    <definedName name="Pre.Ing.Cap3.Prov.Anio1">M_Presupuesto!$L$7</definedName>
    <definedName name="Pre.Ing.Cap3.Prov.Anio2">M_Presupuesto!$K$7</definedName>
    <definedName name="Pre.Ing.Cap3.Prov.Anio3">M_Presupuesto!$J$7</definedName>
    <definedName name="Pre.Ing.Cap3.Rango.Anio1">M_Presupuesto!$O$7</definedName>
    <definedName name="Pre.Ing.Cap3.Rango.Anio2">M_Presupuesto!$N$7</definedName>
    <definedName name="Pre.Ing.Cap3.Rango.Anio3">M_Presupuesto!$M$7</definedName>
    <definedName name="Pre.Ing.Cap4.Cod">M_Presupuesto!$E$8</definedName>
    <definedName name="Pre.Ing.Cap4.Desc">M_Presupuesto!$F$8</definedName>
    <definedName name="Pre.Ing.Cap4.Est.Anio1">M_Presupuesto!$R$8</definedName>
    <definedName name="Pre.Ing.Cap4.Est.Anio2">M_Presupuesto!$Q$8</definedName>
    <definedName name="Pre.Ing.Cap4.Est.Anio3">M_Presupuesto!$P$8</definedName>
    <definedName name="Pre.Ing.Cap4.Mun.Anio1">M_Presupuesto!$I$8</definedName>
    <definedName name="Pre.Ing.Cap4.Mun.Anio2">M_Presupuesto!$H$8</definedName>
    <definedName name="Pre.Ing.Cap4.Mun.Anio3">M_Presupuesto!$G$8</definedName>
    <definedName name="Pre.Ing.Cap4.Prov.Anio1">M_Presupuesto!$L$8</definedName>
    <definedName name="Pre.Ing.Cap4.Prov.Anio2">M_Presupuesto!$K$8</definedName>
    <definedName name="Pre.Ing.Cap4.Prov.Anio3">M_Presupuesto!$J$8</definedName>
    <definedName name="Pre.Ing.Cap4.Rango.Anio1">M_Presupuesto!$O$8</definedName>
    <definedName name="Pre.Ing.Cap4.Rango.Anio2">M_Presupuesto!$N$8</definedName>
    <definedName name="Pre.Ing.Cap4.Rango.Anio3">M_Presupuesto!$M$8</definedName>
    <definedName name="Pre.Ing.Cap5.Cod">M_Presupuesto!$E$9</definedName>
    <definedName name="Pre.Ing.Cap5.Desc">M_Presupuesto!$F$9</definedName>
    <definedName name="Pre.Ing.Cap5.Est.Anio1">M_Presupuesto!$R$9</definedName>
    <definedName name="Pre.Ing.Cap5.Est.Anio2">M_Presupuesto!$Q$9</definedName>
    <definedName name="Pre.Ing.Cap5.Est.Anio3">M_Presupuesto!$P$9</definedName>
    <definedName name="Pre.Ing.Cap5.Mun.Anio1">M_Presupuesto!$I$9</definedName>
    <definedName name="Pre.Ing.Cap5.Mun.Anio2">M_Presupuesto!$H$9</definedName>
    <definedName name="Pre.Ing.Cap5.Mun.Anio3">M_Presupuesto!$G$9</definedName>
    <definedName name="Pre.Ing.Cap5.Prov.Anio1">M_Presupuesto!$L$9</definedName>
    <definedName name="Pre.Ing.Cap5.Prov.Anio2">M_Presupuesto!$K$9</definedName>
    <definedName name="Pre.Ing.Cap5.Prov.Anio3">M_Presupuesto!$J$9</definedName>
    <definedName name="Pre.Ing.Cap5.Rango.Anio1">M_Presupuesto!$O$9</definedName>
    <definedName name="Pre.Ing.Cap5.Rango.Anio2">M_Presupuesto!$N$9</definedName>
    <definedName name="Pre.Ing.Cap5.Rango.Anio3">M_Presupuesto!$M$9</definedName>
    <definedName name="Pre.Ing.Cap6.Cod">M_Presupuesto!$E$10</definedName>
    <definedName name="Pre.Ing.Cap6.Desc">M_Presupuesto!$F$10</definedName>
    <definedName name="Pre.Ing.Cap6.Est.Anio1">M_Presupuesto!$R$10</definedName>
    <definedName name="Pre.Ing.Cap6.Est.Anio2">M_Presupuesto!$Q$10</definedName>
    <definedName name="Pre.Ing.Cap6.Est.Anio3">M_Presupuesto!$P$10</definedName>
    <definedName name="Pre.Ing.Cap6.Mun.Anio1">M_Presupuesto!$I$10</definedName>
    <definedName name="Pre.Ing.Cap6.Mun.Anio2">M_Presupuesto!$H$10</definedName>
    <definedName name="Pre.Ing.Cap6.Mun.Anio3">M_Presupuesto!$G$10</definedName>
    <definedName name="Pre.Ing.Cap6.Prov.Anio1">M_Presupuesto!$L$10</definedName>
    <definedName name="Pre.Ing.Cap6.Prov.Anio2">M_Presupuesto!$K$10</definedName>
    <definedName name="Pre.Ing.Cap6.Prov.Anio3">M_Presupuesto!$J$10</definedName>
    <definedName name="Pre.Ing.Cap6.Rango.Anio1">M_Presupuesto!$O$10</definedName>
    <definedName name="Pre.Ing.Cap6.Rango.Anio2">M_Presupuesto!$N$10</definedName>
    <definedName name="Pre.Ing.Cap6.Rango.Anio3">M_Presupuesto!$M$10</definedName>
    <definedName name="Pre.Ing.Cap7.Cod">M_Presupuesto!$E$11</definedName>
    <definedName name="Pre.Ing.Cap7.Desc">M_Presupuesto!$F$11</definedName>
    <definedName name="Pre.Ing.Cap7.Est.Anio1">M_Presupuesto!$R$11</definedName>
    <definedName name="Pre.Ing.Cap7.Est.Anio2">M_Presupuesto!$Q$11</definedName>
    <definedName name="Pre.Ing.Cap7.Est.Anio3">M_Presupuesto!$P$11</definedName>
    <definedName name="Pre.Ing.Cap7.Mun.Anio1">M_Presupuesto!$I$11</definedName>
    <definedName name="Pre.Ing.Cap7.Mun.Anio2">M_Presupuesto!$H$11</definedName>
    <definedName name="Pre.Ing.Cap7.Mun.Anio3">M_Presupuesto!$G$11</definedName>
    <definedName name="Pre.Ing.Cap7.Prov.Anio1">M_Presupuesto!$L$11</definedName>
    <definedName name="Pre.Ing.Cap7.Prov.Anio2">M_Presupuesto!$K$11</definedName>
    <definedName name="Pre.Ing.Cap7.Prov.Anio3">M_Presupuesto!$J$11</definedName>
    <definedName name="Pre.Ing.Cap7.Rango.Anio1">M_Presupuesto!$O$11</definedName>
    <definedName name="Pre.Ing.Cap7.Rango.Anio2">M_Presupuesto!$N$11</definedName>
    <definedName name="Pre.Ing.Cap7.Rango.Anio3">M_Presupuesto!$M$11</definedName>
    <definedName name="Pre.Ing.Cap8.Cod">M_Presupuesto!$E$12</definedName>
    <definedName name="Pre.Ing.Cap8.Desc">M_Presupuesto!$F$12</definedName>
    <definedName name="Pre.Ing.Cap8.Est.Anio1">M_Presupuesto!$R$12</definedName>
    <definedName name="Pre.Ing.Cap8.Est.Anio2">M_Presupuesto!$Q$12</definedName>
    <definedName name="Pre.Ing.Cap8.Est.Anio3">M_Presupuesto!$P$12</definedName>
    <definedName name="Pre.Ing.Cap8.Mun.Anio1">M_Presupuesto!$I$12</definedName>
    <definedName name="Pre.Ing.Cap8.Mun.Anio2">M_Presupuesto!$H$12</definedName>
    <definedName name="Pre.Ing.Cap8.Mun.Anio3">M_Presupuesto!$G$12</definedName>
    <definedName name="Pre.Ing.Cap8.Prov.Anio1">M_Presupuesto!$L$12</definedName>
    <definedName name="Pre.Ing.Cap8.Prov.Anio2">M_Presupuesto!$K$12</definedName>
    <definedName name="Pre.Ing.Cap8.Prov.Anio3">M_Presupuesto!$J$12</definedName>
    <definedName name="Pre.Ing.Cap8.Rango.Anio1">M_Presupuesto!$O$12</definedName>
    <definedName name="Pre.Ing.Cap8.Rango.Anio2">M_Presupuesto!$N$12</definedName>
    <definedName name="Pre.Ing.Cap8.Rango.Anio3">M_Presupuesto!$M$12</definedName>
    <definedName name="Pre.Ing.Cap9.Cod">M_Presupuesto!$E$13</definedName>
    <definedName name="Pre.Ing.Cap9.Desc">M_Presupuesto!$F$13</definedName>
    <definedName name="Pre.Ing.Cap9.Est.Anio1">M_Presupuesto!$R$13</definedName>
    <definedName name="Pre.Ing.Cap9.Est.Anio2">M_Presupuesto!$Q$13</definedName>
    <definedName name="Pre.Ing.Cap9.Est.Anio3">M_Presupuesto!$P$13</definedName>
    <definedName name="Pre.Ing.Cap9.Mun.Anio1">M_Presupuesto!$I$13</definedName>
    <definedName name="Pre.Ing.Cap9.Mun.Anio2">M_Presupuesto!$H$13</definedName>
    <definedName name="Pre.Ing.Cap9.Mun.Anio3">M_Presupuesto!$G$13</definedName>
    <definedName name="Pre.Ing.Cap9.Prov.Anio1">M_Presupuesto!$L$13</definedName>
    <definedName name="Pre.Ing.Cap9.Prov.Anio2">M_Presupuesto!$K$13</definedName>
    <definedName name="Pre.Ing.Cap9.Prov.Anio3">M_Presupuesto!$J$13</definedName>
    <definedName name="Pre.Ing.Cap9.Rango.Anio1">M_Presupuesto!$O$13</definedName>
    <definedName name="Pre.Ing.Cap9.Rango.Anio2">M_Presupuesto!$N$13</definedName>
    <definedName name="Pre.Ing.Cap9.Rango.Anio3">M_Presupuesto!$M$13</definedName>
  </definedNames>
  <calcPr fullCalcOnLoad="1"/>
</workbook>
</file>

<file path=xl/calcChain.xml><?xml version="1.0" encoding="utf-8"?>
<calcChain xmlns="http://schemas.openxmlformats.org/spreadsheetml/2006/main">
  <c r="E16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<sst xmlns="http://schemas.openxmlformats.org/spreadsheetml/2006/main" count="169" uniqueCount="88">
  <si>
    <t>Denominación</t>
  </si>
  <si>
    <t>Valor</t>
  </si>
  <si>
    <t>Derechos Reconocidos Netos</t>
  </si>
  <si>
    <t>Previsiones Iniciales</t>
  </si>
  <si>
    <t>% DRN / PI</t>
  </si>
  <si>
    <t>GRADO DE EJECUCIÓN DEL PRESUPUESTO DE INGRESOS</t>
  </si>
  <si>
    <t>Grado de ejecución</t>
  </si>
  <si>
    <t>Fuente: Ministerio de Hacienda.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</si>
  <si>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</si>
  <si>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</si>
  <si>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</si>
  <si>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</si>
  <si>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</si>
  <si>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</si>
  <si>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</si>
  <si>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compara los Derechos Reconocidos Netos de la Liquidación del Presupuesto con las Previsiones Definitivas que se habían presupuestado para dicho ejercicio._x000d_
_x000d_
Si los DRN son superiores a lo que se había presupuestado, el indicador nos muestra un grado de ejecución por encima de lo previsto._x000d_
_x000d_
Por el contrario, si los DRN son inferiores a lo que se había presupuestado, nos encontraríamos ante una previsión de ingresos al alza.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</si>
  <si>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</si>
  <si>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</si>
  <si>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</si>
  <si>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</si>
  <si>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</si>
  <si>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</si>
  <si>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</si>
  <si>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</si>
  <si>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</si>
  <si>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</si>
  <si>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</si>
  <si>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</si>
  <si>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</si>
  <si>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</si>
  <si>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</si>
  <si>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</si>
  <si>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</si>
  <si>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</si>
  <si>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</si>
  <si>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</si>
  <si>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</si>
  <si>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</si>
  <si>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</si>
  <si>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</si>
  <si>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</si>
  <si>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</si>
  <si>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</si>
  <si>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</si>
  <si>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</si>
  <si>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</si>
  <si>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</si>
  <si>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</si>
  <si>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</si>
  <si>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</si>
  <si>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</si>
  <si>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</si>
  <si>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</si>
  <si>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</si>
  <si>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</si>
  <si>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</si>
  <si>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</si>
  <si>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</si>
  <si>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</si>
  <si>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</si>
  <si>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</si>
  <si>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</si>
  <si>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</si>
  <si>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</si>
  <si>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</si>
  <si>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</si>
  <si>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</si>
  <si>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</si>
  <si>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</si>
  <si>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</si>
  <si>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</si>
  <si>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</si>
  <si>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</si>
  <si>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</si>
  <si>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</si>
  <si>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</si>
  <si>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</si>
  <si>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</si>
  <si>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</si>
  <si>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</si>
  <si>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</si>
  <si>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Presupuesto Ingresos</t>
  </si>
  <si>
    <t>Informado Presupuesto</t>
  </si>
  <si>
    <t>Presupuesto Gastos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</si>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</sst>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0.0%"/>
  </numFmts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b/>
      <sz val="10"/>
      <color theme="0"/>
      <name val="Calibri"/>
      <family val="2"/>
    </font>
    <font>
      <sz val="11"/>
      <color rgb="FF3F3F3F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4" tint="-0.49981001019477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40006232262"/>
      <name val="Calibri"/>
      <family val="2"/>
      <scheme val="minor"/>
    </font>
    <font>
      <sz val="11"/>
      <color theme="9" tint="-0.249840006232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4" tint="-0.49983999133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1" applyNumberFormat="0" applyAlignment="0" applyProtection="0"/>
    <xf numFmtId="0" fontId="9" fillId="7" borderId="2" applyNumberFormat="0" applyFont="0" applyAlignment="0" applyProtection="0"/>
    <xf numFmtId="0" fontId="15" fillId="6" borderId="3" applyNumberFormat="0" applyAlignment="0" applyProtection="0"/>
    <xf numFmtId="0" fontId="13" fillId="8" borderId="0" applyNumberFormat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Font="1"/>
    <xf numFmtId="0" fontId="18" fillId="9" borderId="4" xfId="20" applyFill="1" applyBorder="1" applyAlignment="1">
      <alignment horizontal="center" vertical="center"/>
    </xf>
    <xf numFmtId="0" fontId="18" fillId="9" borderId="5" xfId="20" applyFill="1" applyBorder="1" applyAlignment="1">
      <alignment horizontal="center" vertical="center"/>
    </xf>
    <xf numFmtId="0" fontId="18" fillId="9" borderId="6" xfId="20" applyFill="1" applyBorder="1" applyAlignment="1">
      <alignment horizontal="center" vertical="center"/>
    </xf>
    <xf numFmtId="0" fontId="18" fillId="9" borderId="7" xfId="20" applyFill="1" applyBorder="1" applyAlignment="1">
      <alignment horizontal="center"/>
    </xf>
    <xf numFmtId="0" fontId="18" fillId="9" borderId="8" xfId="20" applyFill="1" applyBorder="1" applyAlignment="1">
      <alignment horizontal="center"/>
    </xf>
    <xf numFmtId="0" fontId="18" fillId="3" borderId="7" xfId="21" applyBorder="1" applyAlignment="1">
      <alignment horizontal="center"/>
    </xf>
    <xf numFmtId="0" fontId="18" fillId="3" borderId="8" xfId="21" applyBorder="1" applyAlignment="1">
      <alignment horizontal="center"/>
    </xf>
    <xf numFmtId="0" fontId="18" fillId="4" borderId="7" xfId="22" applyBorder="1" applyAlignment="1">
      <alignment horizontal="center"/>
    </xf>
    <xf numFmtId="0" fontId="18" fillId="4" borderId="8" xfId="22" applyBorder="1" applyAlignment="1">
      <alignment horizontal="center"/>
    </xf>
    <xf numFmtId="0" fontId="18" fillId="10" borderId="7" xfId="23" applyFill="1" applyBorder="1" applyAlignment="1">
      <alignment horizontal="center"/>
    </xf>
    <xf numFmtId="0" fontId="18" fillId="10" borderId="8" xfId="23" applyFill="1" applyBorder="1" applyAlignment="1">
      <alignment horizontal="center"/>
    </xf>
    <xf numFmtId="0" fontId="18" fillId="9" borderId="9" xfId="20" applyFill="1" applyBorder="1" applyAlignment="1">
      <alignment horizontal="center" vertical="center"/>
    </xf>
    <xf numFmtId="0" fontId="18" fillId="9" borderId="10" xfId="20" applyFill="1" applyBorder="1" applyAlignment="1">
      <alignment horizontal="center" vertical="center"/>
    </xf>
    <xf numFmtId="0" fontId="9" fillId="0" borderId="0" xfId="0" applyFont="1" applyBorder="1"/>
    <xf numFmtId="0" fontId="9" fillId="0" borderId="11" xfId="0" applyFont="1" applyBorder="1"/>
    <xf numFmtId="0" fontId="18" fillId="9" borderId="12" xfId="20" applyFill="1" applyBorder="1" applyAlignment="1">
      <alignment horizontal="center" vertical="center"/>
    </xf>
    <xf numFmtId="0" fontId="6" fillId="6" borderId="13" xfId="24" applyFont="1" applyBorder="1"/>
    <xf numFmtId="0" fontId="6" fillId="6" borderId="14" xfId="24" applyFont="1" applyBorder="1"/>
    <xf numFmtId="0" fontId="16" fillId="7" borderId="15" xfId="25" applyFont="1" applyBorder="1"/>
    <xf numFmtId="0" fontId="14" fillId="6" borderId="16" xfId="26" applyFont="1" applyBorder="1"/>
    <xf numFmtId="0" fontId="14" fillId="6" borderId="17" xfId="26" applyFont="1" applyBorder="1"/>
    <xf numFmtId="3" fontId="14" fillId="6" borderId="18" xfId="26" applyNumberFormat="1" applyFont="1" applyBorder="1"/>
    <xf numFmtId="3" fontId="14" fillId="6" borderId="19" xfId="26" applyNumberFormat="1" applyFont="1" applyBorder="1"/>
    <xf numFmtId="3" fontId="14" fillId="6" borderId="20" xfId="26" applyNumberFormat="1" applyFont="1" applyBorder="1"/>
    <xf numFmtId="0" fontId="6" fillId="6" borderId="21" xfId="24" applyFont="1" applyBorder="1"/>
    <xf numFmtId="0" fontId="6" fillId="6" borderId="22" xfId="24" applyFont="1" applyBorder="1"/>
    <xf numFmtId="0" fontId="14" fillId="6" borderId="23" xfId="26" applyFont="1" applyBorder="1"/>
    <xf numFmtId="3" fontId="14" fillId="6" borderId="24" xfId="26" applyNumberFormat="1" applyFont="1" applyBorder="1"/>
    <xf numFmtId="3" fontId="14" fillId="6" borderId="25" xfId="26" applyNumberFormat="1" applyFont="1" applyBorder="1"/>
    <xf numFmtId="3" fontId="14" fillId="6" borderId="26" xfId="26" applyNumberFormat="1" applyFont="1" applyBorder="1"/>
    <xf numFmtId="0" fontId="12" fillId="6" borderId="16" xfId="26" applyFont="1" applyBorder="1"/>
    <xf numFmtId="0" fontId="12" fillId="6" borderId="17" xfId="26" applyFont="1" applyBorder="1"/>
    <xf numFmtId="4" fontId="12" fillId="6" borderId="18" xfId="26" applyNumberFormat="1" applyFont="1" applyBorder="1"/>
    <xf numFmtId="4" fontId="12" fillId="6" borderId="19" xfId="26" applyNumberFormat="1" applyFont="1" applyBorder="1"/>
    <xf numFmtId="4" fontId="12" fillId="6" borderId="20" xfId="26" applyNumberFormat="1" applyFont="1" applyBorder="1"/>
    <xf numFmtId="0" fontId="12" fillId="6" borderId="27" xfId="26" applyFont="1" applyBorder="1"/>
    <xf numFmtId="4" fontId="12" fillId="6" borderId="28" xfId="26" applyNumberFormat="1" applyFont="1" applyBorder="1"/>
    <xf numFmtId="4" fontId="12" fillId="6" borderId="3" xfId="26" applyNumberFormat="1" applyFont="1"/>
    <xf numFmtId="4" fontId="12" fillId="6" borderId="29" xfId="26" applyNumberFormat="1" applyFont="1" applyBorder="1"/>
    <xf numFmtId="0" fontId="6" fillId="6" borderId="30" xfId="24" applyFont="1" applyBorder="1"/>
    <xf numFmtId="0" fontId="6" fillId="6" borderId="31" xfId="24" applyFont="1" applyBorder="1"/>
    <xf numFmtId="14" fontId="6" fillId="6" borderId="30" xfId="24" applyNumberFormat="1" applyFont="1" applyBorder="1"/>
    <xf numFmtId="0" fontId="6" fillId="6" borderId="32" xfId="24" applyFont="1" applyBorder="1"/>
    <xf numFmtId="0" fontId="6" fillId="6" borderId="33" xfId="24" applyFont="1" applyBorder="1"/>
    <xf numFmtId="0" fontId="6" fillId="6" borderId="34" xfId="24" applyFont="1" applyBorder="1"/>
    <xf numFmtId="0" fontId="12" fillId="6" borderId="35" xfId="26" applyFont="1" applyBorder="1"/>
    <xf numFmtId="0" fontId="12" fillId="6" borderId="23" xfId="26" applyFont="1" applyBorder="1"/>
    <xf numFmtId="4" fontId="12" fillId="6" borderId="24" xfId="26" applyNumberFormat="1" applyFont="1" applyBorder="1"/>
    <xf numFmtId="4" fontId="12" fillId="6" borderId="25" xfId="26" applyNumberFormat="1" applyFont="1" applyBorder="1"/>
    <xf numFmtId="4" fontId="12" fillId="6" borderId="26" xfId="26" applyNumberFormat="1" applyFont="1" applyBorder="1"/>
    <xf numFmtId="0" fontId="9" fillId="0" borderId="0" xfId="0" applyFont="1"/>
    <xf numFmtId="4" fontId="13" fillId="8" borderId="28" xfId="27" applyNumberFormat="1" applyFont="1" applyBorder="1"/>
    <xf numFmtId="4" fontId="13" fillId="8" borderId="3" xfId="27" applyNumberFormat="1" applyFont="1" applyBorder="1"/>
    <xf numFmtId="4" fontId="13" fillId="8" borderId="29" xfId="27" applyNumberFormat="1" applyFont="1" applyBorder="1"/>
    <xf numFmtId="0" fontId="12" fillId="6" borderId="36" xfId="26" applyFont="1" applyBorder="1"/>
    <xf numFmtId="0" fontId="11" fillId="6" borderId="36" xfId="26" applyFont="1" applyBorder="1"/>
    <xf numFmtId="4" fontId="11" fillId="6" borderId="37" xfId="26" applyNumberFormat="1" applyFont="1" applyBorder="1"/>
    <xf numFmtId="4" fontId="11" fillId="6" borderId="38" xfId="26" applyNumberFormat="1" applyFont="1" applyBorder="1"/>
    <xf numFmtId="4" fontId="11" fillId="6" borderId="39" xfId="26" applyNumberFormat="1" applyFont="1" applyBorder="1"/>
    <xf numFmtId="0" fontId="10" fillId="6" borderId="16" xfId="26" applyFont="1" applyBorder="1"/>
    <xf numFmtId="0" fontId="10" fillId="6" borderId="17" xfId="26" applyFont="1" applyBorder="1"/>
    <xf numFmtId="4" fontId="10" fillId="6" borderId="18" xfId="26" applyNumberFormat="1" applyFont="1" applyBorder="1"/>
    <xf numFmtId="4" fontId="10" fillId="6" borderId="19" xfId="26" applyNumberFormat="1" applyFont="1" applyBorder="1"/>
    <xf numFmtId="4" fontId="10" fillId="6" borderId="20" xfId="26" applyNumberFormat="1" applyFont="1" applyBorder="1"/>
    <xf numFmtId="0" fontId="10" fillId="6" borderId="27" xfId="26" applyFont="1" applyBorder="1" applyAlignment="1">
      <alignment horizontal="left" indent="1"/>
    </xf>
    <xf numFmtId="4" fontId="10" fillId="6" borderId="28" xfId="26" applyNumberFormat="1" applyFont="1" applyBorder="1"/>
    <xf numFmtId="4" fontId="10" fillId="6" borderId="3" xfId="26" applyNumberFormat="1" applyFont="1"/>
    <xf numFmtId="4" fontId="10" fillId="6" borderId="29" xfId="26" applyNumberFormat="1" applyFont="1" applyBorder="1"/>
    <xf numFmtId="0" fontId="10" fillId="6" borderId="27" xfId="26" applyFont="1" applyBorder="1"/>
    <xf numFmtId="0" fontId="10" fillId="6" borderId="27" xfId="26" applyFont="1" applyBorder="1" applyAlignment="1">
      <alignment wrapText="1"/>
    </xf>
    <xf numFmtId="0" fontId="10" fillId="6" borderId="23" xfId="26" applyFont="1" applyBorder="1"/>
    <xf numFmtId="4" fontId="10" fillId="6" borderId="24" xfId="26" applyNumberFormat="1" applyFont="1" applyBorder="1"/>
    <xf numFmtId="4" fontId="10" fillId="6" borderId="25" xfId="26" applyNumberFormat="1" applyFont="1" applyBorder="1"/>
    <xf numFmtId="4" fontId="10" fillId="6" borderId="26" xfId="26" applyNumberFormat="1" applyFont="1" applyBorder="1"/>
    <xf numFmtId="0" fontId="9" fillId="0" borderId="40" xfId="0" applyFont="1" applyBorder="1"/>
    <xf numFmtId="0" fontId="8" fillId="6" borderId="16" xfId="26" applyFont="1" applyBorder="1"/>
    <xf numFmtId="0" fontId="8" fillId="6" borderId="17" xfId="26" applyFont="1" applyBorder="1"/>
    <xf numFmtId="3" fontId="8" fillId="6" borderId="18" xfId="26" applyNumberFormat="1" applyFont="1" applyBorder="1"/>
    <xf numFmtId="3" fontId="8" fillId="6" borderId="19" xfId="26" applyNumberFormat="1" applyFont="1" applyBorder="1"/>
    <xf numFmtId="3" fontId="8" fillId="6" borderId="20" xfId="26" applyNumberFormat="1" applyFont="1" applyBorder="1"/>
    <xf numFmtId="0" fontId="8" fillId="6" borderId="23" xfId="26" applyFont="1" applyBorder="1"/>
    <xf numFmtId="3" fontId="8" fillId="6" borderId="24" xfId="26" applyNumberFormat="1" applyFont="1" applyBorder="1"/>
    <xf numFmtId="3" fontId="8" fillId="6" borderId="25" xfId="26" applyNumberFormat="1" applyFont="1" applyBorder="1"/>
    <xf numFmtId="3" fontId="8" fillId="6" borderId="26" xfId="26" applyNumberFormat="1" applyFont="1" applyBorder="1"/>
    <xf numFmtId="0" fontId="7" fillId="0" borderId="0" xfId="0" applyFont="1"/>
    <xf numFmtId="14" fontId="6" fillId="6" borderId="22" xfId="24" applyNumberFormat="1" applyFont="1" applyBorder="1"/>
    <xf numFmtId="49" fontId="0" fillId="0" borderId="0" xfId="0" applyNumberFormat="1" applyFont="1"/>
    <xf numFmtId="0" fontId="2" fillId="0" borderId="41" xfId="0" applyFont="1" applyBorder="1"/>
    <xf numFmtId="0" fontId="5" fillId="11" borderId="41" xfId="0" applyFont="1" applyFill="1" applyBorder="1" applyAlignment="1">
      <alignment horizontal="center"/>
    </xf>
    <xf numFmtId="0" fontId="5" fillId="11" borderId="41" xfId="0" applyFont="1" applyFill="1" applyBorder="1"/>
    <xf numFmtId="0" fontId="2" fillId="12" borderId="41" xfId="0" applyFont="1" applyFill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2" fillId="12" borderId="41" xfId="0" applyFont="1" applyFill="1" applyBorder="1"/>
    <xf numFmtId="177" fontId="2" fillId="12" borderId="41" xfId="28" applyNumberFormat="1" applyFont="1" applyFill="1" applyBorder="1" applyAlignment="1">
      <alignment horizontal="center"/>
    </xf>
    <xf numFmtId="0" fontId="0" fillId="0" borderId="0" xfId="0" applyFont="1"/>
    <xf numFmtId="0" fontId="4" fillId="0" borderId="4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177" fontId="3" fillId="0" borderId="0" xfId="0" applyNumberFormat="1" applyFont="1"/>
    <xf numFmtId="0" fontId="2" fillId="0" borderId="0" xfId="0" applyFont="1" applyAlignment="1">
      <alignment horizontal="left"/>
    </xf>
    <xf numFmtId="0" fontId="23" fillId="0" borderId="43" xfId="0" applyFont="1" applyBorder="1" applyAlignment="1">
      <alignment/>
    </xf>
    <xf numFmtId="0" fontId="22" fillId="0" borderId="0" xfId="0" applyFont="1"/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44" xfId="0" applyFont="1" applyBorder="1" applyAlignment="1">
      <alignment wrapText="1"/>
    </xf>
    <xf numFmtId="0" fontId="20" fillId="0" borderId="42" xfId="0" applyFont="1" applyBorder="1" applyAlignment="1">
      <alignment/>
    </xf>
    <xf numFmtId="0" fontId="0" fillId="0" borderId="44" xfId="0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Porcentaj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Informe!$B$16</c:f>
              <c:strCache>
                <c:ptCount val="1"/>
                <c:pt idx="0">
                  <c:v>Grado de ejecución</c:v>
                </c:pt>
              </c:strCache>
            </c:strRef>
          </c:tx>
          <c:spPr>
            <a:solidFill>
              <a:srgbClr val="00B388"/>
            </a:solidFill>
            <a:ln w="6350">
              <a:noFill/>
            </a:ln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1000" b="0" i="0" u="none" baseline="0">
                    <a:solidFill>
                      <a:schemeClr val="tx1"/>
                    </a:solidFill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Informe!$C$15:$E$15</c:f>
              <c:numCache/>
            </c:numRef>
          </c:cat>
          <c:val>
            <c:numRef>
              <c:f>Informe!$C$16:$E$16</c:f>
              <c:numCache/>
            </c:numRef>
          </c:val>
        </c:ser>
        <c:gapWidth val="219"/>
        <c:axId val="43909803"/>
        <c:axId val="61602332"/>
      </c:barChart>
      <c:lineChart>
        <c:grouping val="standard"/>
        <c:varyColors val="0"/>
        <c:ser>
          <c:idx val="1"/>
          <c:order val="1"/>
          <c:tx>
            <c:v>100%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Informe!$C$15:$E$15</c:f>
              <c:numCache/>
            </c:numRef>
          </c:cat>
          <c:val>
            <c:numRef>
              <c:f>Informe!$C$17:$E$17</c:f>
              <c:numCache/>
            </c:numRef>
          </c:val>
          <c:smooth val="0"/>
        </c:ser>
        <c:marker val="1"/>
        <c:axId val="43909803"/>
        <c:axId val="61602332"/>
      </c:lineChart>
      <c:catAx>
        <c:axId val="439098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61602332"/>
        <c:crosses val="autoZero"/>
        <c:auto val="1"/>
        <c:lblOffset val="100"/>
        <c:noMultiLvlLbl val="0"/>
      </c:catAx>
      <c:valAx>
        <c:axId val="61602332"/>
        <c:scaling>
          <c:orientation val="minMax"/>
        </c:scaling>
        <c:delete val="0"/>
        <c:axPos val="l"/>
        <c:majorGridlines>
          <c:spPr>
            <a:ln w="9525">
              <a:noFill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4390980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133349</xdr:rowOff>
    </xdr:from>
    <xdr:to>
      <xdr:col>4</xdr:col>
      <xdr:colOff>1047750</xdr:colOff>
      <xdr:row>32</xdr:row>
      <xdr:rowOff>161924</xdr:rowOff>
    </xdr:to>
    <xdr:graphicFrame macro="">
      <xdr:nvGraphicFramePr>
        <xdr:cNvPr id="1" name="Gráfico 1"/>
        <xdr:cNvGraphicFramePr/>
      </xdr:nvGraphicFramePr>
      <xdr:xfrm>
        <a:off x="781050" y="4762500"/>
        <a:ext cx="7258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66675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63436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Grado de ejecución del Presupuesto de Ingresos</a:t>
          </a:r>
        </a:p>
      </xdr:txBody>
    </xdr:sp>
    <xdr:clientData/>
  </xdr:twoCellAnchor>
  <xdr:twoCellAnchor editAs="oneCell">
    <xdr:from>
      <xdr:col>4</xdr:col>
      <xdr:colOff>1371600</xdr:colOff>
      <xdr:row>1</xdr:row>
      <xdr:rowOff>47625</xdr:rowOff>
    </xdr:from>
    <xdr:to>
      <xdr:col>5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F36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40.7142857142857" style="95" customWidth="1"/>
    <col min="3" max="5" width="26.7142857142857" style="95" customWidth="1"/>
    <col min="6" max="6" width="10.7142857142857" style="95"/>
  </cols>
  <sheetData>
    <row r="2" spans="2:6" ht="41" customHeight="1">
      <c r="B2" s="95"/>
      <c r="C2" s="95"/>
      <c r="D2" s="95"/>
      <c r="E2" s="95"/>
      <c r="F2" t="s">
        <v>52</v>
      </c>
    </row>
    <row r="3" spans="2:6" ht="12.75">
      <c r="B3" s="102" t="s">
        <v>85</v>
      </c>
      <c r="C3" s="95"/>
      <c r="D3" s="95"/>
      <c r="E3" s="95"/>
      <c r="F3"/>
    </row>
    <row r="4" spans="2:6" ht="30" customHeight="1" thickBot="1">
      <c r="B4" s="106" t="s">
        <v>84</v>
      </c>
      <c r="C4" s="95"/>
      <c r="D4" s="95"/>
      <c r="E4" s="95"/>
      <c r="F4"/>
    </row>
    <row r="5" spans="2:6" ht="100" customHeight="1">
      <c r="B5" s="105" t="s">
        <v>15</v>
      </c>
      <c r="C5" s="107"/>
      <c r="D5" s="107"/>
      <c r="E5" s="107"/>
      <c r="F5"/>
    </row>
    <row r="6" spans="2:6" ht="40" customHeight="1">
      <c r="B6" s="101" t="s">
        <v>46</v>
      </c>
      <c r="C6" s="95"/>
      <c r="D6" s="95"/>
      <c r="E6" s="95"/>
      <c r="F6"/>
    </row>
    <row r="7" spans="2:6" ht="15" customHeight="1">
      <c r="B7" s="88"/>
      <c r="C7" s="89">
        <f>Ctxt.ML.Anio3</f>
        <v>2017</v>
      </c>
      <c r="D7" s="89">
        <f>Ctxt.ML.Anio2</f>
        <v>2018</v>
      </c>
      <c r="E7" s="89">
        <f>Ctxt.ML.Anio1</f>
        <v>2019</v>
      </c>
      <c r="F7"/>
    </row>
    <row r="8" spans="2:6" ht="15" customHeight="1">
      <c r="B8" s="90" t="s">
        <v>0</v>
      </c>
      <c r="C8" s="91" t="s">
        <v>1</v>
      </c>
      <c r="D8" s="91" t="s">
        <v>1</v>
      </c>
      <c r="E8" s="91" t="s">
        <v>1</v>
      </c>
      <c r="F8"/>
    </row>
    <row r="9" spans="2:6" ht="15" customHeight="1">
      <c r="B9" s="88" t="s">
        <v>2</v>
      </c>
      <c r="C9" s="92">
        <f>Liq.Ing.Cap1.Mun.Anio3+Liq.Ing.Cap2.Mun.Anio3+Liq.Ing.Cap3.Mun.Anio3+Liq.Ing.Cap4.Mun.Anio3+Liq.Ing.Cap5.Mun.Anio3+Liq.Ing.Cap6.Mun.Anio3+Liq.Ing.Cap7.Mun.Anio3+Liq.Ing.Cap8.Mun.Anio3+Liq.Ing.Cap9.Mun.Anio3</f>
        <v>105594039.42</v>
      </c>
      <c r="D9" s="92">
        <f>Liq.Ing.Cap1.Mun.Anio2+Liq.Ing.Cap2.Mun.Anio2+Liq.Ing.Cap3.Mun.Anio2+Liq.Ing.Cap4.Mun.Anio2+Liq.Ing.Cap5.Mun.Anio2+Liq.Ing.Cap6.Mun.Anio2+Liq.Ing.Cap7.Mun.Anio2+Liq.Ing.Cap8.Mun.Anio2+Liq.Ing.Cap9.Mun.Anio2</f>
        <v>101618048.53</v>
      </c>
      <c r="E9" s="92">
        <f>Liq.Ing.Cap1.Mun.Anio1+Liq.Ing.Cap2.Mun.Anio1+Liq.Ing.Cap3.Mun.Anio1+Liq.Ing.Cap4.Mun.Anio1+Liq.Ing.Cap5.Mun.Anio1+Liq.Ing.Cap6.Mun.Anio1+Liq.Ing.Cap7.Mun.Anio1+Liq.Ing.Cap8.Mun.Anio1+Liq.Ing.Cap9.Mun.Anio1</f>
        <v>102407911.79000001</v>
      </c>
      <c r="F9"/>
    </row>
    <row r="10" spans="2:6" ht="15" customHeight="1">
      <c r="B10" s="88" t="s">
        <v>3</v>
      </c>
      <c r="C10" s="92">
        <f>Pre.Ing.Cap1.Mun.Anio3+Pre.Ing.Cap2.Mun.Anio3+Pre.Ing.Cap3.Mun.Anio3+Pre.Ing.Cap4.Mun.Anio3+Pre.Ing.Cap5.Mun.Anio3+Pre.Ing.Cap6.Mun.Anio3+Pre.Ing.Cap7.Mun.Anio3+Pre.Ing.Cap8.Mun.Anio3+Pre.Ing.Cap9.Mun.Anio3</f>
        <v>105248682</v>
      </c>
      <c r="D10" s="92">
        <f>Pre.Ing.Cap1.Mun.Anio2+Pre.Ing.Cap2.Mun.Anio2+Pre.Ing.Cap3.Mun.Anio2+Pre.Ing.Cap4.Mun.Anio2+Pre.Ing.Cap5.Mun.Anio2+Pre.Ing.Cap6.Mun.Anio2+Pre.Ing.Cap7.Mun.Anio2+Pre.Ing.Cap8.Mun.Anio2+Pre.Ing.Cap9.Mun.Anio2</f>
        <v>105248682</v>
      </c>
      <c r="E10" s="92">
        <f>Pre.Ing.Cap1.Mun.Anio1+Pre.Ing.Cap2.Mun.Anio1+Pre.Ing.Cap3.Mun.Anio1+Pre.Ing.Cap4.Mun.Anio1+Pre.Ing.Cap5.Mun.Anio1+Pre.Ing.Cap6.Mun.Anio1+Pre.Ing.Cap7.Mun.Anio1+Pre.Ing.Cap8.Mun.Anio1+Pre.Ing.Cap9.Mun.Anio1</f>
        <v>104589682</v>
      </c>
      <c r="F10"/>
    </row>
    <row r="11" spans="2:6" ht="15" customHeight="1">
      <c r="B11" s="93" t="s">
        <v>4</v>
      </c>
      <c r="C11" s="94">
        <f>C9/C10</f>
        <v>1.0032813467440855</v>
      </c>
      <c r="D11" s="94">
        <f>D9/D10</f>
        <v>0.96550423814333375</v>
      </c>
      <c r="E11" s="94">
        <f>E9/E10</f>
        <v>0.97913971848580639</v>
      </c>
      <c r="F11"/>
    </row>
    <row r="12" spans="2:6" ht="15" customHeight="1">
      <c r="B12" s="95"/>
      <c r="C12" s="95"/>
      <c r="D12" s="95"/>
      <c r="E12" s="95"/>
      <c r="F12"/>
    </row>
    <row r="13" spans="2:6" ht="15" customHeight="1">
      <c r="B13" s="95"/>
      <c r="C13" s="95"/>
      <c r="D13" s="95"/>
      <c r="E13" s="95"/>
      <c r="F13"/>
    </row>
    <row r="14" spans="2:6" ht="24" customHeight="1" thickBot="1">
      <c r="B14" s="96" t="s">
        <v>5</v>
      </c>
      <c r="C14" s="96"/>
      <c r="D14" s="96"/>
      <c r="E14" s="96"/>
      <c r="F14"/>
    </row>
    <row r="15" spans="2:6" ht="15" customHeight="1">
      <c r="B15" s="97"/>
      <c r="C15" s="97">
        <f>C7</f>
        <v>2017</v>
      </c>
      <c r="D15" s="97">
        <f>D7</f>
        <v>2018</v>
      </c>
      <c r="E15" s="97">
        <f>E7</f>
        <v>2019</v>
      </c>
      <c r="F15"/>
    </row>
    <row r="16" spans="2:6" ht="15" customHeight="1">
      <c r="B16" s="98" t="s">
        <v>6</v>
      </c>
      <c r="C16" s="99">
        <f>C11</f>
        <v>1.0032813467440855</v>
      </c>
      <c r="D16" s="99">
        <f>D11</f>
        <v>0.96550423814333375</v>
      </c>
      <c r="E16" s="99">
        <f>E11</f>
        <v>0.97913971848580639</v>
      </c>
      <c r="F16"/>
    </row>
    <row r="17" spans="2:6" ht="12.75">
      <c r="B17" s="98"/>
      <c r="C17" s="99">
        <v>1</v>
      </c>
      <c r="D17" s="99">
        <v>1</v>
      </c>
      <c r="E17" s="99">
        <v>1</v>
      </c>
      <c r="F17"/>
    </row>
    <row r="18" spans="2:6" ht="12.75">
      <c r="B18" s="95"/>
      <c r="C18" s="95"/>
      <c r="D18" s="95"/>
      <c r="E18" s="95"/>
      <c r="F18"/>
    </row>
    <row r="19" spans="2:6" ht="12.75">
      <c r="B19" s="95"/>
      <c r="C19" s="95"/>
      <c r="D19" s="95"/>
      <c r="E19" s="95"/>
      <c r="F19"/>
    </row>
    <row r="20" spans="2:6" ht="12.75">
      <c r="B20" s="95"/>
      <c r="C20" s="95"/>
      <c r="D20" s="95"/>
      <c r="E20" s="95"/>
      <c r="F20"/>
    </row>
    <row r="21" spans="2:6" ht="12.75">
      <c r="B21" s="95"/>
      <c r="C21" s="95"/>
      <c r="D21" s="95"/>
      <c r="E21" s="95"/>
      <c r="F21"/>
    </row>
    <row r="22" spans="2:6" ht="12.75">
      <c r="B22" s="95"/>
      <c r="C22" s="95"/>
      <c r="D22" s="95"/>
      <c r="E22" s="95"/>
      <c r="F22"/>
    </row>
    <row r="23" spans="2:6" ht="12.75">
      <c r="B23" s="95"/>
      <c r="C23" s="95"/>
      <c r="D23" s="95"/>
      <c r="E23" s="95"/>
      <c r="F23"/>
    </row>
    <row r="24" spans="2:6" ht="12.75">
      <c r="B24" s="95"/>
      <c r="C24" s="95"/>
      <c r="D24" s="95"/>
      <c r="E24" s="95"/>
      <c r="F24"/>
    </row>
    <row r="25" spans="2:6" ht="12.75">
      <c r="B25" s="95"/>
      <c r="C25" s="95"/>
      <c r="D25" s="95"/>
      <c r="E25" s="95"/>
      <c r="F25"/>
    </row>
    <row r="26" spans="2:6" ht="12.75">
      <c r="B26" s="95"/>
      <c r="C26" s="95"/>
      <c r="D26" s="95"/>
      <c r="E26" s="95"/>
      <c r="F26"/>
    </row>
    <row r="27" spans="2:6" ht="12.75">
      <c r="B27" s="95"/>
      <c r="C27" s="95"/>
      <c r="D27" s="95"/>
      <c r="E27" s="95"/>
      <c r="F27"/>
    </row>
    <row r="28" spans="2:6" ht="12.75">
      <c r="B28" s="95"/>
      <c r="C28" s="95"/>
      <c r="D28" s="95"/>
      <c r="E28" s="95"/>
      <c r="F28"/>
    </row>
    <row r="29" spans="2:6" ht="12.75">
      <c r="B29" s="95"/>
      <c r="C29" s="95"/>
      <c r="D29" s="95"/>
      <c r="E29" s="95"/>
      <c r="F29"/>
    </row>
    <row r="30" spans="2:6" ht="12.75">
      <c r="B30" s="95"/>
      <c r="C30" s="95"/>
      <c r="D30" s="95"/>
      <c r="E30" s="95"/>
      <c r="F30"/>
    </row>
    <row r="31" spans="2:6" ht="12.75">
      <c r="B31" s="95"/>
      <c r="C31" s="95"/>
      <c r="D31" s="95"/>
      <c r="E31" s="95"/>
      <c r="F31"/>
    </row>
    <row r="32" spans="2:6" ht="12.75">
      <c r="B32" s="95"/>
      <c r="C32" s="95"/>
      <c r="D32" s="95"/>
      <c r="E32" s="95"/>
      <c r="F32"/>
    </row>
    <row r="33" spans="2:6" ht="12.75">
      <c r="B33" s="95"/>
      <c r="C33" s="95"/>
      <c r="D33" s="95"/>
      <c r="E33" s="95"/>
      <c r="F33"/>
    </row>
    <row r="34" spans="2:6" ht="12.75">
      <c r="B34" s="95"/>
      <c r="C34" s="95"/>
      <c r="D34" s="95"/>
      <c r="E34" s="95"/>
      <c r="F34"/>
    </row>
    <row r="35" spans="2:6" ht="12.75">
      <c r="B35" s="95"/>
      <c r="C35" s="95"/>
      <c r="D35" s="95"/>
      <c r="E35" s="95"/>
      <c r="F35"/>
    </row>
    <row r="36" spans="2:6" ht="15" customHeight="1">
      <c r="B36" s="100" t="s">
        <v>7</v>
      </c>
      <c r="C36" s="100"/>
      <c r="D36" s="100"/>
      <c r="E36" s="100"/>
      <c r="F36"/>
    </row>
  </sheetData>
  <mergeCells count="5">
    <mergeCell ref="B14:E14"/>
    <mergeCell ref="B36:E36"/>
    <mergeCell ref="B6:E6"/>
    <mergeCell ref="B2:E2"/>
    <mergeCell ref="B5:E5"/>
  </mergeCells>
  <printOptions horizontalCentered="1"/>
  <pageMargins left="0" right="0" top="0.393700787401575" bottom="0.314960634614539" header="0.314960634614539" footer="0.314960634614539"/>
  <pageSetup orientation="portrait" paperSize="9" r:id="rId2"/>
  <ignoredErrors>
    <ignoredError sqref="A1:F36" numberStoredAsText="1"/>
    <ignoredError sqref="A1:F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2017</v>
      </c>
      <c r="H2" s="4">
        <f>Ctxt.ML.Anio2</f>
        <v>2018</v>
      </c>
      <c r="I2" s="5">
        <f>Ctxt.ML.Anio1</f>
        <v>2019</v>
      </c>
      <c r="J2" s="6">
        <f>Ctxt.ML.Anio3</f>
        <v>2017</v>
      </c>
      <c r="K2" s="6">
        <f>Ctxt.ML.Anio2</f>
        <v>2018</v>
      </c>
      <c r="L2" s="7">
        <f>Ctxt.ML.Anio1</f>
        <v>2019</v>
      </c>
      <c r="M2" s="8">
        <f>Ctxt.ML.Anio3</f>
        <v>2017</v>
      </c>
      <c r="N2" s="8">
        <f>Ctxt.ML.Anio2</f>
        <v>2018</v>
      </c>
      <c r="O2" s="9">
        <f>Ctxt.ML.Anio1</f>
        <v>2019</v>
      </c>
      <c r="P2" s="10">
        <f>Ctxt.ML.Anio3</f>
        <v>2017</v>
      </c>
      <c r="Q2" s="10">
        <f>Ctxt.ML.Anio2</f>
        <v>2018</v>
      </c>
      <c r="R2" s="11">
        <f>Ctxt.ML.Anio1</f>
        <v>2019</v>
      </c>
    </row>
    <row r="3" spans="1:18" ht="15.75" thickBot="1">
      <c r="A3" s="17" t="s">
        <v>14</v>
      </c>
      <c r="B3" s="18" t="s">
        <v>51</v>
      </c>
      <c r="D3" s="19" t="s">
        <v>16</v>
      </c>
      <c r="E3" s="20"/>
      <c r="F3" s="21" t="s">
        <v>17</v>
      </c>
      <c r="G3" s="22">
        <v>95071</v>
      </c>
      <c r="H3" s="23">
        <v>95550</v>
      </c>
      <c r="I3" s="24">
        <v>95814</v>
      </c>
      <c r="J3" s="22">
        <v>6084578</v>
      </c>
      <c r="K3" s="23">
        <v>6459763</v>
      </c>
      <c r="L3" s="24">
        <v>6561204</v>
      </c>
      <c r="M3" s="22">
        <v>12818776</v>
      </c>
      <c r="N3" s="23">
        <v>13317349</v>
      </c>
      <c r="O3" s="24">
        <v>13334704</v>
      </c>
      <c r="P3" s="22">
        <v>44345268</v>
      </c>
      <c r="Q3" s="23">
        <v>44473303</v>
      </c>
      <c r="R3" s="24">
        <v>44978605</v>
      </c>
    </row>
    <row r="4" spans="1:18" ht="15.75" thickBot="1">
      <c r="A4" s="25" t="s">
        <v>18</v>
      </c>
      <c r="B4" s="26" t="s">
        <v>47</v>
      </c>
      <c r="E4" s="27"/>
      <c r="F4" s="27" t="s">
        <v>20</v>
      </c>
      <c r="G4" s="28">
        <v>36098</v>
      </c>
      <c r="H4" s="29">
        <v>36098</v>
      </c>
      <c r="I4" s="30">
        <v>36098</v>
      </c>
      <c r="J4" s="28">
        <v>2829614</v>
      </c>
      <c r="K4" s="29">
        <v>2956983</v>
      </c>
      <c r="L4" s="30">
        <v>2968702</v>
      </c>
      <c r="M4" s="28">
        <v>6702805</v>
      </c>
      <c r="N4" s="29">
        <v>6893747</v>
      </c>
      <c r="O4" s="30">
        <v>6851475</v>
      </c>
      <c r="P4" s="28">
        <v>25030949</v>
      </c>
      <c r="Q4" s="29">
        <v>24997414</v>
      </c>
      <c r="R4" s="30">
        <v>25124631</v>
      </c>
    </row>
    <row r="5" spans="1:18" ht="15.75" thickBot="1">
      <c r="A5" s="25" t="s">
        <v>21</v>
      </c>
      <c r="B5" s="26" t="s">
        <v>46</v>
      </c>
      <c r="D5" s="19" t="s">
        <v>23</v>
      </c>
      <c r="E5" s="31" t="s">
        <v>41</v>
      </c>
      <c r="F5" s="32" t="s">
        <v>55</v>
      </c>
      <c r="G5" s="33">
        <v>68065567.269999996</v>
      </c>
      <c r="H5" s="34">
        <v>62129327.630000003</v>
      </c>
      <c r="I5" s="35">
        <v>60728180.530000001</v>
      </c>
      <c r="J5" s="33">
        <v>3945822320.0799999</v>
      </c>
      <c r="K5" s="34">
        <v>4135943898.7399998</v>
      </c>
      <c r="L5" s="35">
        <v>4117393173.5500002</v>
      </c>
      <c r="M5" s="33">
        <v>5844964982.1599998</v>
      </c>
      <c r="N5" s="34">
        <v>6067673646.8000002</v>
      </c>
      <c r="O5" s="35">
        <v>6092991610.25</v>
      </c>
      <c r="P5" s="33">
        <v>20645088067.41</v>
      </c>
      <c r="Q5" s="34">
        <v>20765904046.580002</v>
      </c>
      <c r="R5" s="35">
        <v>20921772816.82</v>
      </c>
    </row>
    <row r="6" spans="1:18" ht="15">
      <c r="A6" s="25" t="s">
        <v>26</v>
      </c>
      <c r="B6" s="26">
        <v>2019</v>
      </c>
      <c r="E6" s="31" t="s">
        <v>37</v>
      </c>
      <c r="F6" s="32" t="s">
        <v>54</v>
      </c>
      <c r="G6" s="33">
        <v>5410133.8899999997</v>
      </c>
      <c r="H6" s="34">
        <v>8041827.8200000003</v>
      </c>
      <c r="I6" s="35">
        <v>4904664.6699999999</v>
      </c>
      <c r="J6" s="33">
        <v>282127046.94</v>
      </c>
      <c r="K6" s="34">
        <v>347956627.16000003</v>
      </c>
      <c r="L6" s="35">
        <v>343037516.76999998</v>
      </c>
      <c r="M6" s="33">
        <v>722811610.00999999</v>
      </c>
      <c r="N6" s="34">
        <v>859872569.79999995</v>
      </c>
      <c r="O6" s="35">
        <v>830676631.82000005</v>
      </c>
      <c r="P6" s="33">
        <v>1701083060.6099999</v>
      </c>
      <c r="Q6" s="34">
        <v>2024598847.99</v>
      </c>
      <c r="R6" s="35">
        <v>2048527930.51</v>
      </c>
    </row>
    <row r="7" spans="1:18" ht="15">
      <c r="A7" s="25" t="s">
        <v>29</v>
      </c>
      <c r="B7" s="26">
        <v>2018</v>
      </c>
      <c r="E7" s="31" t="s">
        <v>34</v>
      </c>
      <c r="F7" s="36" t="s">
        <v>49</v>
      </c>
      <c r="G7" s="37">
        <v>11195036.449999999</v>
      </c>
      <c r="H7" s="38">
        <v>9952427.5399999991</v>
      </c>
      <c r="I7" s="39">
        <v>11836780.67</v>
      </c>
      <c r="J7" s="37">
        <v>1126333587.74</v>
      </c>
      <c r="K7" s="38">
        <v>1149642699.98</v>
      </c>
      <c r="L7" s="39">
        <v>1123535646.3299999</v>
      </c>
      <c r="M7" s="37">
        <v>2217181299.1500001</v>
      </c>
      <c r="N7" s="38">
        <v>2321173280.9699998</v>
      </c>
      <c r="O7" s="39">
        <v>2311014401.1500001</v>
      </c>
      <c r="P7" s="37">
        <v>8145885941.7200003</v>
      </c>
      <c r="Q7" s="38">
        <v>8308470488.1300001</v>
      </c>
      <c r="R7" s="39">
        <v>8403405876.04</v>
      </c>
    </row>
    <row r="8" spans="1:18" ht="15">
      <c r="A8" s="25" t="s">
        <v>32</v>
      </c>
      <c r="B8" s="26">
        <v>2017</v>
      </c>
      <c r="E8" s="31" t="s">
        <v>31</v>
      </c>
      <c r="F8" s="36" t="s">
        <v>30</v>
      </c>
      <c r="G8" s="37">
        <v>12506345.34</v>
      </c>
      <c r="H8" s="38">
        <v>12598125.060000001</v>
      </c>
      <c r="I8" s="39">
        <v>13173077.27</v>
      </c>
      <c r="J8" s="37">
        <v>2258504184.0500002</v>
      </c>
      <c r="K8" s="38">
        <v>2336447087.8800001</v>
      </c>
      <c r="L8" s="39">
        <v>2359114895.4200001</v>
      </c>
      <c r="M8" s="37">
        <v>4127865265.6500001</v>
      </c>
      <c r="N8" s="38">
        <v>4366359695.25</v>
      </c>
      <c r="O8" s="39">
        <v>4419455520.4399996</v>
      </c>
      <c r="P8" s="37">
        <v>16464626569.32</v>
      </c>
      <c r="Q8" s="38">
        <v>16818289398.52</v>
      </c>
      <c r="R8" s="39">
        <v>17483545921.080002</v>
      </c>
    </row>
    <row r="9" spans="1:18" ht="15">
      <c r="A9" s="25" t="s">
        <v>35</v>
      </c>
      <c r="B9" s="26" t="s">
        <v>44</v>
      </c>
      <c r="E9" s="31" t="s">
        <v>28</v>
      </c>
      <c r="F9" s="36" t="s">
        <v>19</v>
      </c>
      <c r="G9" s="37">
        <v>1947547.8200000001</v>
      </c>
      <c r="H9" s="38">
        <v>1324532.1599999999</v>
      </c>
      <c r="I9" s="39">
        <v>2383898.3999999999</v>
      </c>
      <c r="J9" s="37">
        <v>155594723.50999999</v>
      </c>
      <c r="K9" s="38">
        <v>133654296.09</v>
      </c>
      <c r="L9" s="39">
        <v>175590725.13</v>
      </c>
      <c r="M9" s="37">
        <v>187560069.47999999</v>
      </c>
      <c r="N9" s="38">
        <v>197960260.78999999</v>
      </c>
      <c r="O9" s="39">
        <v>216593305.38</v>
      </c>
      <c r="P9" s="37">
        <v>856761371.59000003</v>
      </c>
      <c r="Q9" s="38">
        <v>804737932.95000005</v>
      </c>
      <c r="R9" s="39">
        <v>907416907.11000001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0</v>
      </c>
      <c r="H10" s="38">
        <v>0</v>
      </c>
      <c r="I10" s="39">
        <v>0</v>
      </c>
      <c r="J10" s="37">
        <v>69245407.939999998</v>
      </c>
      <c r="K10" s="38">
        <v>107549720.03</v>
      </c>
      <c r="L10" s="39">
        <v>51299397.280000001</v>
      </c>
      <c r="M10" s="37">
        <v>60052562.789999999</v>
      </c>
      <c r="N10" s="38">
        <v>180189964.66</v>
      </c>
      <c r="O10" s="39">
        <v>152489223.69</v>
      </c>
      <c r="P10" s="37">
        <v>273575717.88999999</v>
      </c>
      <c r="Q10" s="38">
        <v>437291833.25999999</v>
      </c>
      <c r="R10" s="39">
        <v>336438564.14999998</v>
      </c>
    </row>
    <row r="11" spans="1:18" ht="15">
      <c r="A11" s="41" t="s">
        <v>42</v>
      </c>
      <c r="B11" s="42">
        <v>44195</v>
      </c>
      <c r="E11" s="31" t="s">
        <v>61</v>
      </c>
      <c r="F11" s="36" t="s">
        <v>39</v>
      </c>
      <c r="G11" s="37">
        <v>50000</v>
      </c>
      <c r="H11" s="38">
        <v>5500</v>
      </c>
      <c r="I11" s="39">
        <v>61936.099999999999</v>
      </c>
      <c r="J11" s="37">
        <v>33605548.43</v>
      </c>
      <c r="K11" s="38">
        <v>37495225.670000002</v>
      </c>
      <c r="L11" s="39">
        <v>33483777.300000001</v>
      </c>
      <c r="M11" s="37">
        <v>170286404.11000001</v>
      </c>
      <c r="N11" s="38">
        <v>263768778.83000001</v>
      </c>
      <c r="O11" s="39">
        <v>275403111.56999999</v>
      </c>
      <c r="P11" s="37">
        <v>1424690719.8199999</v>
      </c>
      <c r="Q11" s="38">
        <v>1876843312.6700001</v>
      </c>
      <c r="R11" s="39">
        <v>1960716568.24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86</v>
      </c>
      <c r="G12" s="37">
        <v>499921.78000000003</v>
      </c>
      <c r="H12" s="38">
        <v>315308.32000000001</v>
      </c>
      <c r="I12" s="39">
        <v>486416.59000000003</v>
      </c>
      <c r="J12" s="37">
        <v>4428665.8899999997</v>
      </c>
      <c r="K12" s="38">
        <v>4473081.2599999998</v>
      </c>
      <c r="L12" s="39">
        <v>4857875.5099999998</v>
      </c>
      <c r="M12" s="37">
        <v>27366965.75</v>
      </c>
      <c r="N12" s="38">
        <v>27764511.399999999</v>
      </c>
      <c r="O12" s="39">
        <v>29603160.629999999</v>
      </c>
      <c r="P12" s="37">
        <v>82883892.719999999</v>
      </c>
      <c r="Q12" s="38">
        <v>80932855.310000002</v>
      </c>
      <c r="R12" s="39">
        <v>70689384.590000004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87</v>
      </c>
      <c r="G13" s="48">
        <v>5919486.8700000001</v>
      </c>
      <c r="H13" s="49">
        <v>7251000</v>
      </c>
      <c r="I13" s="50">
        <v>8832957.5600000005</v>
      </c>
      <c r="J13" s="48">
        <v>124082812.23999999</v>
      </c>
      <c r="K13" s="49">
        <v>92628357.920000002</v>
      </c>
      <c r="L13" s="50">
        <v>114541826.76000001</v>
      </c>
      <c r="M13" s="48">
        <v>607117070.12</v>
      </c>
      <c r="N13" s="49">
        <v>626262949.96000004</v>
      </c>
      <c r="O13" s="50">
        <v>1075524439.1700001</v>
      </c>
      <c r="P13" s="48">
        <v>1582998707.0899999</v>
      </c>
      <c r="Q13" s="49">
        <v>1674776600.9100001</v>
      </c>
      <c r="R13" s="50">
        <v>2331103797.02</v>
      </c>
      <c r="U13" s="51" t="s">
        <v>52</v>
      </c>
    </row>
    <row r="14" spans="4:18" ht="15.75" thickBot="1">
      <c r="D14" s="19" t="s">
        <v>53</v>
      </c>
      <c r="E14" s="31" t="s">
        <v>41</v>
      </c>
      <c r="F14" s="32" t="s">
        <v>40</v>
      </c>
      <c r="G14" s="33">
        <v>33937761.93</v>
      </c>
      <c r="H14" s="34">
        <v>34256148.899999999</v>
      </c>
      <c r="I14" s="35">
        <v>36630433.719999999</v>
      </c>
      <c r="J14" s="33">
        <v>2314332879.0300002</v>
      </c>
      <c r="K14" s="34">
        <v>2438837185.6399999</v>
      </c>
      <c r="L14" s="35">
        <v>2614420193.77</v>
      </c>
      <c r="M14" s="33">
        <v>4688505351.8500004</v>
      </c>
      <c r="N14" s="34">
        <v>5003472130.6899996</v>
      </c>
      <c r="O14" s="35">
        <v>5205378163.4099998</v>
      </c>
      <c r="P14" s="33">
        <v>16247650176.4</v>
      </c>
      <c r="Q14" s="34">
        <v>16769370384.559999</v>
      </c>
      <c r="R14" s="35">
        <v>17820914992.5</v>
      </c>
    </row>
    <row r="15" spans="5:18" ht="15">
      <c r="E15" s="31" t="s">
        <v>37</v>
      </c>
      <c r="F15" s="36" t="s">
        <v>36</v>
      </c>
      <c r="G15" s="37">
        <v>38522201.460000001</v>
      </c>
      <c r="H15" s="38">
        <v>42077011.700000003</v>
      </c>
      <c r="I15" s="39">
        <v>42089111.310000002</v>
      </c>
      <c r="J15" s="37">
        <v>2581105141.8200002</v>
      </c>
      <c r="K15" s="38">
        <v>2726887717.9899998</v>
      </c>
      <c r="L15" s="39">
        <v>2917844676.7800002</v>
      </c>
      <c r="M15" s="37">
        <v>4480499044.1099997</v>
      </c>
      <c r="N15" s="38">
        <v>4725878635.8299999</v>
      </c>
      <c r="O15" s="39">
        <v>4874283913.5799999</v>
      </c>
      <c r="P15" s="37">
        <v>16248983157.52</v>
      </c>
      <c r="Q15" s="38">
        <v>16754568884.049999</v>
      </c>
      <c r="R15" s="39">
        <v>17637003987.740002</v>
      </c>
    </row>
    <row r="16" spans="5:18" ht="15">
      <c r="E16" s="31" t="s">
        <v>34</v>
      </c>
      <c r="F16" s="36" t="s">
        <v>33</v>
      </c>
      <c r="G16" s="37">
        <v>853976.81999999995</v>
      </c>
      <c r="H16" s="38">
        <v>620981.68999999994</v>
      </c>
      <c r="I16" s="39">
        <v>459378.90999999997</v>
      </c>
      <c r="J16" s="37">
        <v>179423330.91999999</v>
      </c>
      <c r="K16" s="38">
        <v>192338288.03</v>
      </c>
      <c r="L16" s="39">
        <v>194286837.58000001</v>
      </c>
      <c r="M16" s="37">
        <v>185209548.93000001</v>
      </c>
      <c r="N16" s="38">
        <v>171331256.13999999</v>
      </c>
      <c r="O16" s="39">
        <v>160519872.47999999</v>
      </c>
      <c r="P16" s="37">
        <v>629631799.16999996</v>
      </c>
      <c r="Q16" s="38">
        <v>562017521.29999995</v>
      </c>
      <c r="R16" s="39">
        <v>522810265.30000001</v>
      </c>
    </row>
    <row r="17" spans="5:18" ht="15">
      <c r="E17" s="31" t="s">
        <v>31</v>
      </c>
      <c r="F17" s="36" t="s">
        <v>30</v>
      </c>
      <c r="G17" s="37">
        <v>1834470.8999999999</v>
      </c>
      <c r="H17" s="38">
        <v>2887923.5299999998</v>
      </c>
      <c r="I17" s="39">
        <v>2291322.48</v>
      </c>
      <c r="J17" s="37">
        <v>502888087.92000002</v>
      </c>
      <c r="K17" s="38">
        <v>548754494.41999996</v>
      </c>
      <c r="L17" s="39">
        <v>592965454.77999997</v>
      </c>
      <c r="M17" s="37">
        <v>1230788424.75</v>
      </c>
      <c r="N17" s="38">
        <v>1327217289.26</v>
      </c>
      <c r="O17" s="39">
        <v>1345346711.1600001</v>
      </c>
      <c r="P17" s="37">
        <v>4610947142.4399996</v>
      </c>
      <c r="Q17" s="38">
        <v>4715464259.6499996</v>
      </c>
      <c r="R17" s="39">
        <v>4822598552.0600004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5474435.1699999999</v>
      </c>
      <c r="H19" s="38">
        <v>9033300.4900000002</v>
      </c>
      <c r="I19" s="39">
        <v>16311755.449999999</v>
      </c>
      <c r="J19" s="37">
        <v>396990452.66000003</v>
      </c>
      <c r="K19" s="38">
        <v>596284214.40999997</v>
      </c>
      <c r="L19" s="39">
        <v>769120886.94000006</v>
      </c>
      <c r="M19" s="37">
        <v>850549174.50999999</v>
      </c>
      <c r="N19" s="38">
        <v>1053320943.8200001</v>
      </c>
      <c r="O19" s="39">
        <v>1131366383.28</v>
      </c>
      <c r="P19" s="37">
        <v>4449644367.0200005</v>
      </c>
      <c r="Q19" s="38">
        <v>5312211149.5100002</v>
      </c>
      <c r="R19" s="39">
        <v>6046034597.1800003</v>
      </c>
    </row>
    <row r="20" spans="5:18" ht="15">
      <c r="E20" s="31" t="s">
        <v>61</v>
      </c>
      <c r="F20" s="36" t="s">
        <v>60</v>
      </c>
      <c r="G20" s="37">
        <v>0</v>
      </c>
      <c r="H20" s="38">
        <v>0</v>
      </c>
      <c r="I20" s="39">
        <v>0</v>
      </c>
      <c r="J20" s="37">
        <v>192423812.28</v>
      </c>
      <c r="K20" s="38">
        <v>305205863.56999999</v>
      </c>
      <c r="L20" s="39">
        <v>210391890.16999999</v>
      </c>
      <c r="M20" s="37">
        <v>156438300.58000001</v>
      </c>
      <c r="N20" s="38">
        <v>180493086.27000001</v>
      </c>
      <c r="O20" s="39">
        <v>175985808.94</v>
      </c>
      <c r="P20" s="37">
        <v>572029578.95000005</v>
      </c>
      <c r="Q20" s="38">
        <v>775004463.39999998</v>
      </c>
      <c r="R20" s="39">
        <v>596667342.71000004</v>
      </c>
    </row>
    <row r="21" spans="5:18" ht="15">
      <c r="E21" s="31" t="s">
        <v>59</v>
      </c>
      <c r="F21" s="36" t="s">
        <v>58</v>
      </c>
      <c r="G21" s="37">
        <v>499796.78000000003</v>
      </c>
      <c r="H21" s="38">
        <v>383895.52000000002</v>
      </c>
      <c r="I21" s="39">
        <v>465293.33000000002</v>
      </c>
      <c r="J21" s="37">
        <v>1969009.4399999999</v>
      </c>
      <c r="K21" s="38">
        <v>24120480.940000001</v>
      </c>
      <c r="L21" s="39">
        <v>22947204.940000001</v>
      </c>
      <c r="M21" s="37">
        <v>35101206.75</v>
      </c>
      <c r="N21" s="38">
        <v>39706611.93</v>
      </c>
      <c r="O21" s="39">
        <v>48220253.710000001</v>
      </c>
      <c r="P21" s="37">
        <v>161591450.56</v>
      </c>
      <c r="Q21" s="38">
        <v>160506893.15000001</v>
      </c>
      <c r="R21" s="39">
        <v>173395670.28999999</v>
      </c>
    </row>
    <row r="22" spans="5:18" ht="15.75" thickBot="1">
      <c r="E22" s="47" t="s">
        <v>57</v>
      </c>
      <c r="F22" s="47" t="s">
        <v>56</v>
      </c>
      <c r="G22" s="48">
        <v>11590112.199999999</v>
      </c>
      <c r="H22" s="49">
        <v>2336153.9100000001</v>
      </c>
      <c r="I22" s="50">
        <v>11400445.880000001</v>
      </c>
      <c r="J22" s="48">
        <v>626339947.41999996</v>
      </c>
      <c r="K22" s="49">
        <v>753048242.28999996</v>
      </c>
      <c r="L22" s="50">
        <v>763976490.92999995</v>
      </c>
      <c r="M22" s="48">
        <v>1213136395.5599999</v>
      </c>
      <c r="N22" s="49">
        <v>1104101305.26</v>
      </c>
      <c r="O22" s="50">
        <v>1667292267.3900001</v>
      </c>
      <c r="P22" s="48">
        <v>3713398089.71</v>
      </c>
      <c r="Q22" s="49">
        <v>3754005182.5999999</v>
      </c>
      <c r="R22" s="50">
        <v>4410794046.3100004</v>
      </c>
    </row>
    <row r="23" spans="4:18" ht="15.75" thickBot="1">
      <c r="D23" s="19" t="s">
        <v>62</v>
      </c>
      <c r="E23" s="55"/>
      <c r="F23" s="56" t="s">
        <v>63</v>
      </c>
      <c r="G23" s="57">
        <v>18774313.25</v>
      </c>
      <c r="H23" s="58">
        <v>23264267.850000001</v>
      </c>
      <c r="I23" s="59">
        <v>22048091.739999998</v>
      </c>
      <c r="J23" s="57">
        <v>5172157340.1999998</v>
      </c>
      <c r="K23" s="58">
        <v>4588097735.7299995</v>
      </c>
      <c r="L23" s="59">
        <v>3982754610.5599999</v>
      </c>
      <c r="M23" s="57">
        <v>8213864250.9700003</v>
      </c>
      <c r="N23" s="58">
        <v>7819605780.2799997</v>
      </c>
      <c r="O23" s="59">
        <v>7204891353.5500002</v>
      </c>
      <c r="P23" s="57">
        <v>22526107969.099998</v>
      </c>
      <c r="Q23" s="58">
        <v>20109840880.07</v>
      </c>
      <c r="R23" s="59">
        <v>18156832815.150002</v>
      </c>
    </row>
    <row r="24" spans="4:18" ht="15.75" thickBot="1">
      <c r="D24" s="19" t="s">
        <v>64</v>
      </c>
      <c r="E24" s="60"/>
      <c r="F24" s="61" t="s">
        <v>65</v>
      </c>
      <c r="G24" s="62">
        <v>29531267.300000001</v>
      </c>
      <c r="H24" s="63">
        <v>30943770.399999999</v>
      </c>
      <c r="I24" s="64">
        <v>30097473.449999999</v>
      </c>
      <c r="J24" s="62">
        <v>3381137302.4400001</v>
      </c>
      <c r="K24" s="63">
        <v>3681448781.2800002</v>
      </c>
      <c r="L24" s="64">
        <v>3775394166.6199999</v>
      </c>
      <c r="M24" s="62">
        <v>6497530218.7299995</v>
      </c>
      <c r="N24" s="63">
        <v>6944630015.8199997</v>
      </c>
      <c r="O24" s="64">
        <v>7040350012.5500002</v>
      </c>
      <c r="P24" s="62">
        <v>20975466620.860001</v>
      </c>
      <c r="Q24" s="63">
        <v>21614432680.57</v>
      </c>
      <c r="R24" s="64">
        <v>22223769531.43</v>
      </c>
    </row>
    <row r="25" spans="5:18" ht="15">
      <c r="E25" s="60"/>
      <c r="F25" s="65" t="s">
        <v>66</v>
      </c>
      <c r="G25" s="66">
        <v>8082152.3300000001</v>
      </c>
      <c r="H25" s="67">
        <v>9995325.0099999998</v>
      </c>
      <c r="I25" s="68">
        <v>9096955.4499999993</v>
      </c>
      <c r="J25" s="66">
        <v>890168323.55999994</v>
      </c>
      <c r="K25" s="67">
        <v>900266809.53999996</v>
      </c>
      <c r="L25" s="68">
        <v>886372834.36000001</v>
      </c>
      <c r="M25" s="66">
        <v>1613195660.78</v>
      </c>
      <c r="N25" s="67">
        <v>1779086265.47</v>
      </c>
      <c r="O25" s="68">
        <v>1779920277.6700001</v>
      </c>
      <c r="P25" s="66">
        <v>5880908019.4399996</v>
      </c>
      <c r="Q25" s="67">
        <v>6108600816.9499998</v>
      </c>
      <c r="R25" s="68">
        <v>6238106085.75</v>
      </c>
    </row>
    <row r="26" spans="5:18" ht="15">
      <c r="E26" s="60"/>
      <c r="F26" s="65" t="s">
        <v>67</v>
      </c>
      <c r="G26" s="66">
        <v>19584596.109999999</v>
      </c>
      <c r="H26" s="67">
        <v>20123411.460000001</v>
      </c>
      <c r="I26" s="68">
        <v>20144857.77</v>
      </c>
      <c r="J26" s="66">
        <v>2435711766.5900002</v>
      </c>
      <c r="K26" s="67">
        <v>2663651349.1300001</v>
      </c>
      <c r="L26" s="68">
        <v>2767834062.2600002</v>
      </c>
      <c r="M26" s="66">
        <v>4588844130.0100002</v>
      </c>
      <c r="N26" s="67">
        <v>4852047365.4200001</v>
      </c>
      <c r="O26" s="68">
        <v>4879402000.46</v>
      </c>
      <c r="P26" s="66">
        <v>14299465223.42</v>
      </c>
      <c r="Q26" s="67">
        <v>14656549399.02</v>
      </c>
      <c r="R26" s="68">
        <v>15053633729.219999</v>
      </c>
    </row>
    <row r="27" spans="5:18" ht="15">
      <c r="E27" s="60"/>
      <c r="F27" s="65" t="s">
        <v>68</v>
      </c>
      <c r="G27" s="66">
        <v>1864518.8600000001</v>
      </c>
      <c r="H27" s="67">
        <v>825033.93000000005</v>
      </c>
      <c r="I27" s="68">
        <v>855660.22999999998</v>
      </c>
      <c r="J27" s="66">
        <v>55257212.289999999</v>
      </c>
      <c r="K27" s="67">
        <v>117530622.61</v>
      </c>
      <c r="L27" s="68">
        <v>121187270</v>
      </c>
      <c r="M27" s="66">
        <v>295490427.94</v>
      </c>
      <c r="N27" s="67">
        <v>313496384.93000001</v>
      </c>
      <c r="O27" s="68">
        <v>381027734.42000002</v>
      </c>
      <c r="P27" s="66">
        <v>795093378</v>
      </c>
      <c r="Q27" s="67">
        <v>849282464.60000002</v>
      </c>
      <c r="R27" s="68">
        <v>932029716.46000004</v>
      </c>
    </row>
    <row r="28" spans="5:18" ht="15">
      <c r="E28" s="60"/>
      <c r="F28" s="69" t="s">
        <v>69</v>
      </c>
      <c r="G28" s="66">
        <v>20525709.460000001</v>
      </c>
      <c r="H28" s="67">
        <v>23734564.41</v>
      </c>
      <c r="I28" s="68">
        <v>22169221.859999999</v>
      </c>
      <c r="J28" s="66">
        <v>1770747844.1500001</v>
      </c>
      <c r="K28" s="67">
        <v>1746493918.8699999</v>
      </c>
      <c r="L28" s="68">
        <v>1875442162.27</v>
      </c>
      <c r="M28" s="66">
        <v>3263763788.7800002</v>
      </c>
      <c r="N28" s="67">
        <v>3337130805.8899999</v>
      </c>
      <c r="O28" s="68">
        <v>3410047014.9299998</v>
      </c>
      <c r="P28" s="66">
        <v>10042813067.74</v>
      </c>
      <c r="Q28" s="67">
        <v>10035875661.549999</v>
      </c>
      <c r="R28" s="68">
        <v>10068823662.84</v>
      </c>
    </row>
    <row r="29" spans="5:18" ht="15">
      <c r="E29" s="60"/>
      <c r="F29" s="65" t="s">
        <v>66</v>
      </c>
      <c r="G29" s="66">
        <v>1985366.26</v>
      </c>
      <c r="H29" s="67">
        <v>6584754.2999999998</v>
      </c>
      <c r="I29" s="68">
        <v>6868323.1799999997</v>
      </c>
      <c r="J29" s="66">
        <v>861447669.98000002</v>
      </c>
      <c r="K29" s="67">
        <v>849057009.37</v>
      </c>
      <c r="L29" s="68">
        <v>946311494.70000005</v>
      </c>
      <c r="M29" s="66">
        <v>1424003373.4000001</v>
      </c>
      <c r="N29" s="67">
        <v>1474397839.97</v>
      </c>
      <c r="O29" s="68">
        <v>1485510914.5899999</v>
      </c>
      <c r="P29" s="66">
        <v>4821276794.75</v>
      </c>
      <c r="Q29" s="67">
        <v>4833212373.6499996</v>
      </c>
      <c r="R29" s="68">
        <v>4726867975.8699999</v>
      </c>
    </row>
    <row r="30" spans="5:18" ht="15">
      <c r="E30" s="60"/>
      <c r="F30" s="65" t="s">
        <v>67</v>
      </c>
      <c r="G30" s="66">
        <v>13996293.109999999</v>
      </c>
      <c r="H30" s="67">
        <v>12926546.539999999</v>
      </c>
      <c r="I30" s="68">
        <v>11029473.51</v>
      </c>
      <c r="J30" s="66">
        <v>439492078.92000002</v>
      </c>
      <c r="K30" s="67">
        <v>396371203.72000003</v>
      </c>
      <c r="L30" s="68">
        <v>397333114.86000001</v>
      </c>
      <c r="M30" s="66">
        <v>869703630.28999996</v>
      </c>
      <c r="N30" s="67">
        <v>837445380.5</v>
      </c>
      <c r="O30" s="68">
        <v>816563151.75999999</v>
      </c>
      <c r="P30" s="66">
        <v>2100674311.6600001</v>
      </c>
      <c r="Q30" s="67">
        <v>2048287296.25</v>
      </c>
      <c r="R30" s="68">
        <v>1961912984.7</v>
      </c>
    </row>
    <row r="31" spans="5:18" ht="15">
      <c r="E31" s="60"/>
      <c r="F31" s="65" t="s">
        <v>68</v>
      </c>
      <c r="G31" s="66">
        <v>4544050.0899999999</v>
      </c>
      <c r="H31" s="67">
        <v>4223263.5700000003</v>
      </c>
      <c r="I31" s="68">
        <v>4271425.1699999999</v>
      </c>
      <c r="J31" s="66">
        <v>469808095.25</v>
      </c>
      <c r="K31" s="67">
        <v>501065705.77999997</v>
      </c>
      <c r="L31" s="68">
        <v>531797552.70999998</v>
      </c>
      <c r="M31" s="66">
        <v>970056785.09000003</v>
      </c>
      <c r="N31" s="67">
        <v>1025287585.42</v>
      </c>
      <c r="O31" s="68">
        <v>1107972948.5799999</v>
      </c>
      <c r="P31" s="66">
        <v>3120861961.3299999</v>
      </c>
      <c r="Q31" s="67">
        <v>3154375991.6500001</v>
      </c>
      <c r="R31" s="68">
        <v>3380042702.27</v>
      </c>
    </row>
    <row r="32" spans="5:18" ht="15">
      <c r="E32" s="60"/>
      <c r="F32" s="69" t="s">
        <v>70</v>
      </c>
      <c r="G32" s="66">
        <v>1054836.4099999999</v>
      </c>
      <c r="H32" s="67">
        <v>730647.87</v>
      </c>
      <c r="I32" s="68">
        <v>833814</v>
      </c>
      <c r="J32" s="66">
        <v>845030057.10000002</v>
      </c>
      <c r="K32" s="67">
        <v>-73126170.790000007</v>
      </c>
      <c r="L32" s="68">
        <v>8713134.0399999991</v>
      </c>
      <c r="M32" s="66">
        <v>-43543397.380000003</v>
      </c>
      <c r="N32" s="67">
        <v>-40932154.649999999</v>
      </c>
      <c r="O32" s="68">
        <v>-5613281.3799999999</v>
      </c>
      <c r="P32" s="66">
        <v>657383203.09000003</v>
      </c>
      <c r="Q32" s="67">
        <v>-309416183.5</v>
      </c>
      <c r="R32" s="68">
        <v>-157910384.37</v>
      </c>
    </row>
    <row r="33" spans="5:18" ht="15">
      <c r="E33" s="60"/>
      <c r="F33" s="65" t="s">
        <v>71</v>
      </c>
      <c r="G33" s="66">
        <v>519565.96999999997</v>
      </c>
      <c r="H33" s="67">
        <v>172026.22</v>
      </c>
      <c r="I33" s="68">
        <v>192183.89999999999</v>
      </c>
      <c r="J33" s="66">
        <v>118289416.34999999</v>
      </c>
      <c r="K33" s="67">
        <v>202861606.44999999</v>
      </c>
      <c r="L33" s="68">
        <v>112868596.70999999</v>
      </c>
      <c r="M33" s="66">
        <v>273575470.41000003</v>
      </c>
      <c r="N33" s="67">
        <v>285011024.63999999</v>
      </c>
      <c r="O33" s="68">
        <v>285056035.12</v>
      </c>
      <c r="P33" s="66">
        <v>947439814.77999997</v>
      </c>
      <c r="Q33" s="67">
        <v>1069627451.34</v>
      </c>
      <c r="R33" s="68">
        <v>946456575.59000003</v>
      </c>
    </row>
    <row r="34" spans="5:18" ht="15">
      <c r="E34" s="60"/>
      <c r="F34" s="65" t="s">
        <v>72</v>
      </c>
      <c r="G34" s="66">
        <v>1574402.3799999999</v>
      </c>
      <c r="H34" s="67">
        <v>902674.08999999997</v>
      </c>
      <c r="I34" s="68">
        <v>1025997.9</v>
      </c>
      <c r="J34" s="66">
        <v>963319473.45000005</v>
      </c>
      <c r="K34" s="67">
        <v>129735435.66</v>
      </c>
      <c r="L34" s="68">
        <v>121581730.75</v>
      </c>
      <c r="M34" s="66">
        <v>230032073.03</v>
      </c>
      <c r="N34" s="67">
        <v>244078869.99000001</v>
      </c>
      <c r="O34" s="68">
        <v>279442753.74000001</v>
      </c>
      <c r="P34" s="66">
        <v>1604823017.8699999</v>
      </c>
      <c r="Q34" s="67">
        <v>760211267.84000003</v>
      </c>
      <c r="R34" s="68">
        <v>788546191.22000003</v>
      </c>
    </row>
    <row r="35" spans="5:18" ht="15">
      <c r="E35" s="60"/>
      <c r="F35" s="69" t="s">
        <v>73</v>
      </c>
      <c r="G35" s="66">
        <v>45191204.210000001</v>
      </c>
      <c r="H35" s="67">
        <v>56678224.280000001</v>
      </c>
      <c r="I35" s="68">
        <v>48281848.990000002</v>
      </c>
      <c r="J35" s="66">
        <v>1991206586.9000001</v>
      </c>
      <c r="K35" s="67">
        <v>2387885255.9400001</v>
      </c>
      <c r="L35" s="68">
        <v>2447007900.1100001</v>
      </c>
      <c r="M35" s="66">
        <v>3632061282.8099999</v>
      </c>
      <c r="N35" s="67">
        <v>4605939963.0900002</v>
      </c>
      <c r="O35" s="68">
        <v>4965968154.6499996</v>
      </c>
      <c r="P35" s="66">
        <v>15421985333.370001</v>
      </c>
      <c r="Q35" s="67">
        <v>17661187871.400002</v>
      </c>
      <c r="R35" s="68">
        <v>18463188558.57</v>
      </c>
    </row>
    <row r="36" spans="5:18" ht="15">
      <c r="E36" s="60"/>
      <c r="F36" s="69" t="s">
        <v>74</v>
      </c>
      <c r="G36" s="66">
        <v>20321468.34</v>
      </c>
      <c r="H36" s="67">
        <v>21550855.09</v>
      </c>
      <c r="I36" s="68">
        <v>21755455.170000002</v>
      </c>
      <c r="J36" s="66">
        <v>1758384411.3900001</v>
      </c>
      <c r="K36" s="67">
        <v>2025422043.78</v>
      </c>
      <c r="L36" s="68">
        <v>2125217451.51</v>
      </c>
      <c r="M36" s="66">
        <v>3341521919.1700001</v>
      </c>
      <c r="N36" s="67">
        <v>3734503105.0700002</v>
      </c>
      <c r="O36" s="68">
        <v>3823985570.4400001</v>
      </c>
      <c r="P36" s="66">
        <v>10306398089.77</v>
      </c>
      <c r="Q36" s="67">
        <v>10915119871.83</v>
      </c>
      <c r="R36" s="68">
        <v>11336666031.610001</v>
      </c>
    </row>
    <row r="37" spans="5:18" ht="15">
      <c r="E37" s="60"/>
      <c r="F37" s="69" t="s">
        <v>75</v>
      </c>
      <c r="G37" s="66">
        <v>5161221.3099999996</v>
      </c>
      <c r="H37" s="67">
        <v>11053490.890000001</v>
      </c>
      <c r="I37" s="68">
        <v>8710951.9499999993</v>
      </c>
      <c r="J37" s="66">
        <v>357954388.58999997</v>
      </c>
      <c r="K37" s="67">
        <v>396828195.07999998</v>
      </c>
      <c r="L37" s="68">
        <v>368103350.26999998</v>
      </c>
      <c r="M37" s="66">
        <v>1379958204.28</v>
      </c>
      <c r="N37" s="67">
        <v>1641645941.95</v>
      </c>
      <c r="O37" s="68">
        <v>1693665532.3900001</v>
      </c>
      <c r="P37" s="66">
        <v>4266516330.8499999</v>
      </c>
      <c r="Q37" s="67">
        <v>4643174415.5500002</v>
      </c>
      <c r="R37" s="68">
        <v>4723302231.4700003</v>
      </c>
    </row>
    <row r="38" spans="5:18" ht="15">
      <c r="E38" s="60"/>
      <c r="F38" s="70" t="s">
        <v>76</v>
      </c>
      <c r="G38" s="66">
        <v>12614080.34</v>
      </c>
      <c r="H38" s="67">
        <v>8931340.7300000004</v>
      </c>
      <c r="I38" s="68">
        <v>7798962.4100000001</v>
      </c>
      <c r="J38" s="66">
        <v>367695624.70999998</v>
      </c>
      <c r="K38" s="67">
        <v>370394866.31999999</v>
      </c>
      <c r="L38" s="68">
        <v>421155253.95999998</v>
      </c>
      <c r="M38" s="66">
        <v>702656162.38</v>
      </c>
      <c r="N38" s="67">
        <v>729601689.08000004</v>
      </c>
      <c r="O38" s="68">
        <v>713412931.45000005</v>
      </c>
      <c r="P38" s="66">
        <v>1323860626.98</v>
      </c>
      <c r="Q38" s="67">
        <v>1377222875.9000001</v>
      </c>
      <c r="R38" s="68">
        <v>1471115474.78</v>
      </c>
    </row>
    <row r="39" spans="5:18" ht="30">
      <c r="E39" s="60"/>
      <c r="F39" s="70" t="s">
        <v>77</v>
      </c>
      <c r="G39" s="66">
        <v>104001.58</v>
      </c>
      <c r="H39" s="67">
        <v>80580.25</v>
      </c>
      <c r="I39" s="68">
        <v>188910.73999999999</v>
      </c>
      <c r="J39" s="66">
        <v>15801358.039999999</v>
      </c>
      <c r="K39" s="67">
        <v>25812348.149999999</v>
      </c>
      <c r="L39" s="68">
        <v>18805839.010000002</v>
      </c>
      <c r="M39" s="66">
        <v>65763438.310000002</v>
      </c>
      <c r="N39" s="67">
        <v>70247665.590000004</v>
      </c>
      <c r="O39" s="68">
        <v>69726835.780000001</v>
      </c>
      <c r="P39" s="66">
        <v>131164399.15000001</v>
      </c>
      <c r="Q39" s="67">
        <v>138468293.53999999</v>
      </c>
      <c r="R39" s="68">
        <v>144074574.81999999</v>
      </c>
    </row>
    <row r="40" spans="5:18" ht="15">
      <c r="E40" s="60"/>
      <c r="F40" s="69" t="s">
        <v>78</v>
      </c>
      <c r="G40" s="66">
        <v>55251598.460000001</v>
      </c>
      <c r="H40" s="67">
        <v>64618078.140000001</v>
      </c>
      <c r="I40" s="68">
        <v>57043914.579999998</v>
      </c>
      <c r="J40" s="66">
        <v>4446626102.29</v>
      </c>
      <c r="K40" s="67">
        <v>4249713947.5599999</v>
      </c>
      <c r="L40" s="68">
        <v>4355673038.5</v>
      </c>
      <c r="M40" s="66">
        <v>6822284315.3800001</v>
      </c>
      <c r="N40" s="67">
        <v>8172507018.3699999</v>
      </c>
      <c r="O40" s="68">
        <v>8590657870.8899994</v>
      </c>
      <c r="P40" s="66">
        <v>27012022089.580002</v>
      </c>
      <c r="Q40" s="67">
        <v>28930328706.919998</v>
      </c>
      <c r="R40" s="68">
        <v>30460224042.790001</v>
      </c>
    </row>
    <row r="41" spans="5:18" ht="15">
      <c r="E41" s="60"/>
      <c r="F41" s="69" t="s">
        <v>79</v>
      </c>
      <c r="G41" s="66">
        <v>29768908.809999999</v>
      </c>
      <c r="H41" s="67">
        <v>32013732.16</v>
      </c>
      <c r="I41" s="68">
        <v>26577507.460000001</v>
      </c>
      <c r="J41" s="66">
        <v>2330287302.3099999</v>
      </c>
      <c r="K41" s="67">
        <v>1827463708.7</v>
      </c>
      <c r="L41" s="68">
        <v>1862352236.72</v>
      </c>
      <c r="M41" s="66">
        <v>2100804191.9300001</v>
      </c>
      <c r="N41" s="67">
        <v>2796357971.3499999</v>
      </c>
      <c r="O41" s="68">
        <v>3073006768.0599999</v>
      </c>
      <c r="P41" s="66">
        <v>12439107668.959999</v>
      </c>
      <c r="Q41" s="67">
        <v>13372034419.540001</v>
      </c>
      <c r="R41" s="68">
        <v>14400255779.709999</v>
      </c>
    </row>
    <row r="42" spans="5:18" ht="15.75" thickBot="1">
      <c r="E42" s="71"/>
      <c r="F42" s="71" t="s">
        <v>80</v>
      </c>
      <c r="G42" s="72">
        <v>17050826.890000001</v>
      </c>
      <c r="H42" s="73">
        <v>23001811.18</v>
      </c>
      <c r="I42" s="74">
        <v>18589634.309999999</v>
      </c>
      <c r="J42" s="72">
        <v>1946790319.5599999</v>
      </c>
      <c r="K42" s="73">
        <v>1431256494.23</v>
      </c>
      <c r="L42" s="74">
        <v>1422391143.75</v>
      </c>
      <c r="M42" s="72">
        <v>1332384591.24</v>
      </c>
      <c r="N42" s="73">
        <v>1996508616.6800001</v>
      </c>
      <c r="O42" s="74">
        <v>2289867000.8299999</v>
      </c>
      <c r="P42" s="72">
        <v>10984082642.83</v>
      </c>
      <c r="Q42" s="73">
        <v>11856343250.1</v>
      </c>
      <c r="R42" s="74">
        <v>12785065730.110001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79"/>
  <sheetViews>
    <sheetView workbookViewId="0" topLeftCell="A1">
      <pane ySplit="2" topLeftCell="A3" activePane="bottomLeft" state="frozen"/>
      <selection pane="topLeft" activeCell="C1" sqref="C1"/>
      <selection pane="bottomLeft" activeCell="A14" sqref="A14"/>
    </sheetView>
  </sheetViews>
  <sheetFormatPr defaultColWidth="11.4242857142857" defaultRowHeight="15" customHeight="1"/>
  <cols>
    <col min="1" max="1" width="22.1428571428571" style="51" bestFit="1" customWidth="1"/>
    <col min="2" max="2" width="24.8571428571429" style="51" bestFit="1" customWidth="1"/>
    <col min="3" max="3" width="4.71428571428571" style="51" customWidth="1"/>
    <col min="4" max="4" width="20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Ctxt.MP.Anio3</f>
        <v>2017</v>
      </c>
      <c r="H2" s="4">
        <f>Ctxt.MP.Anio2</f>
        <v>2018</v>
      </c>
      <c r="I2" s="5">
        <f>Ctxt.MP.Anio1</f>
        <v>2019</v>
      </c>
      <c r="J2" s="6">
        <f>Ctxt.MP.Anio3</f>
        <v>2017</v>
      </c>
      <c r="K2" s="6">
        <f>Ctxt.MP.Anio2</f>
        <v>2018</v>
      </c>
      <c r="L2" s="7">
        <f>Ctxt.MP.Anio1</f>
        <v>2019</v>
      </c>
      <c r="M2" s="8">
        <f>Ctxt.MP.Anio3</f>
        <v>2017</v>
      </c>
      <c r="N2" s="8">
        <f>Ctxt.MP.Anio2</f>
        <v>2018</v>
      </c>
      <c r="O2" s="9">
        <f>Ctxt.MP.Anio1</f>
        <v>2019</v>
      </c>
      <c r="P2" s="10">
        <f>Ctxt.MP.Anio3</f>
        <v>2017</v>
      </c>
      <c r="Q2" s="10">
        <f>Ctxt.MP.Anio2</f>
        <v>2018</v>
      </c>
      <c r="R2" s="11">
        <f>Ctxt.MP.Anio1</f>
        <v>2019</v>
      </c>
    </row>
    <row r="3" spans="1:18" ht="15.75" thickBot="1">
      <c r="A3" s="17" t="s">
        <v>14</v>
      </c>
      <c r="B3" s="18" t="s">
        <v>51</v>
      </c>
      <c r="D3" s="19" t="s">
        <v>16</v>
      </c>
      <c r="E3" s="76"/>
      <c r="F3" s="77" t="s">
        <v>17</v>
      </c>
      <c r="G3" s="78">
        <v>95071</v>
      </c>
      <c r="H3" s="79">
        <v>95550</v>
      </c>
      <c r="I3" s="80">
        <v>95814</v>
      </c>
      <c r="J3" s="78">
        <v>6285536</v>
      </c>
      <c r="K3" s="79">
        <v>5944567</v>
      </c>
      <c r="L3" s="80">
        <v>5864534</v>
      </c>
      <c r="M3" s="78">
        <v>12570615</v>
      </c>
      <c r="N3" s="79">
        <v>12653076</v>
      </c>
      <c r="O3" s="80">
        <v>11778932</v>
      </c>
      <c r="P3" s="78">
        <v>44113664</v>
      </c>
      <c r="Q3" s="79">
        <v>42668178</v>
      </c>
      <c r="R3" s="80">
        <v>41621008</v>
      </c>
    </row>
    <row r="4" spans="1:18" ht="15.75" thickBot="1">
      <c r="A4" s="25" t="s">
        <v>18</v>
      </c>
      <c r="B4" s="26" t="s">
        <v>47</v>
      </c>
      <c r="E4" s="81"/>
      <c r="F4" s="81" t="s">
        <v>20</v>
      </c>
      <c r="G4" s="82">
        <v>36098</v>
      </c>
      <c r="H4" s="83">
        <v>36098</v>
      </c>
      <c r="I4" s="84">
        <v>36098</v>
      </c>
      <c r="J4" s="82">
        <v>2917971</v>
      </c>
      <c r="K4" s="83">
        <v>2737446</v>
      </c>
      <c r="L4" s="84">
        <v>2675814</v>
      </c>
      <c r="M4" s="82">
        <v>6510302</v>
      </c>
      <c r="N4" s="83">
        <v>6586962</v>
      </c>
      <c r="O4" s="84">
        <v>6112969</v>
      </c>
      <c r="P4" s="82">
        <v>24870838</v>
      </c>
      <c r="Q4" s="83">
        <v>23891967</v>
      </c>
      <c r="R4" s="84">
        <v>23249608</v>
      </c>
    </row>
    <row r="5" spans="1:18" ht="15.75" thickBot="1">
      <c r="A5" s="25" t="s">
        <v>21</v>
      </c>
      <c r="B5" s="26" t="s">
        <v>46</v>
      </c>
      <c r="D5" s="19" t="s">
        <v>81</v>
      </c>
      <c r="E5" s="31" t="s">
        <v>41</v>
      </c>
      <c r="F5" s="32" t="s">
        <v>55</v>
      </c>
      <c r="G5" s="33">
        <v>64270379</v>
      </c>
      <c r="H5" s="34">
        <v>64270379</v>
      </c>
      <c r="I5" s="35">
        <v>64270379</v>
      </c>
      <c r="J5" s="33">
        <v>3812329111.9699998</v>
      </c>
      <c r="K5" s="34">
        <v>3627956130.1399999</v>
      </c>
      <c r="L5" s="35">
        <v>3498637981.21</v>
      </c>
      <c r="M5" s="33">
        <v>5579687922.9099998</v>
      </c>
      <c r="N5" s="34">
        <v>5588087896.8100004</v>
      </c>
      <c r="O5" s="35">
        <v>5204367433.1499996</v>
      </c>
      <c r="P5" s="33">
        <v>19757440408.07</v>
      </c>
      <c r="Q5" s="34">
        <v>19286175155.720001</v>
      </c>
      <c r="R5" s="35">
        <v>18887620061.029999</v>
      </c>
    </row>
    <row r="6" spans="1:18" ht="15">
      <c r="A6" s="25" t="s">
        <v>26</v>
      </c>
      <c r="B6" s="26">
        <v>2019</v>
      </c>
      <c r="E6" s="31" t="s">
        <v>37</v>
      </c>
      <c r="F6" s="32" t="s">
        <v>54</v>
      </c>
      <c r="G6" s="33">
        <v>4413890.1299999999</v>
      </c>
      <c r="H6" s="34">
        <v>4413890.1299999999</v>
      </c>
      <c r="I6" s="35">
        <v>4413890.1299999999</v>
      </c>
      <c r="J6" s="33">
        <v>278252140.14999998</v>
      </c>
      <c r="K6" s="34">
        <v>306797967.37</v>
      </c>
      <c r="L6" s="35">
        <v>317046041.19999999</v>
      </c>
      <c r="M6" s="33">
        <v>686456522.88999999</v>
      </c>
      <c r="N6" s="34">
        <v>750087587.75999999</v>
      </c>
      <c r="O6" s="35">
        <v>755998443.53999996</v>
      </c>
      <c r="P6" s="33">
        <v>1514366683.27</v>
      </c>
      <c r="Q6" s="34">
        <v>1689958403.8499999</v>
      </c>
      <c r="R6" s="35">
        <v>1782188348.79</v>
      </c>
    </row>
    <row r="7" spans="1:18" ht="15">
      <c r="A7" s="25" t="s">
        <v>29</v>
      </c>
      <c r="B7" s="26">
        <v>2018</v>
      </c>
      <c r="E7" s="31" t="s">
        <v>34</v>
      </c>
      <c r="F7" s="36" t="s">
        <v>49</v>
      </c>
      <c r="G7" s="37">
        <v>9841489</v>
      </c>
      <c r="H7" s="38">
        <v>9841489</v>
      </c>
      <c r="I7" s="39">
        <v>9841489</v>
      </c>
      <c r="J7" s="37">
        <v>971422809.47000003</v>
      </c>
      <c r="K7" s="38">
        <v>959488588.59000003</v>
      </c>
      <c r="L7" s="39">
        <v>931509606.74000001</v>
      </c>
      <c r="M7" s="37">
        <v>2008248158.5699999</v>
      </c>
      <c r="N7" s="38">
        <v>2102984094.6700001</v>
      </c>
      <c r="O7" s="39">
        <v>1958968048.76</v>
      </c>
      <c r="P7" s="37">
        <v>7608019426.2200003</v>
      </c>
      <c r="Q7" s="38">
        <v>7523466183.2299995</v>
      </c>
      <c r="R7" s="39">
        <v>7396923892.2700005</v>
      </c>
    </row>
    <row r="8" spans="1:18" ht="15">
      <c r="A8" s="25" t="s">
        <v>32</v>
      </c>
      <c r="B8" s="26">
        <v>2017</v>
      </c>
      <c r="E8" s="31" t="s">
        <v>31</v>
      </c>
      <c r="F8" s="36" t="s">
        <v>30</v>
      </c>
      <c r="G8" s="37">
        <v>12442272</v>
      </c>
      <c r="H8" s="38">
        <v>12442272</v>
      </c>
      <c r="I8" s="39">
        <v>12442272</v>
      </c>
      <c r="J8" s="37">
        <v>2257100523.1399999</v>
      </c>
      <c r="K8" s="38">
        <v>2144693463.21</v>
      </c>
      <c r="L8" s="39">
        <v>2189763336.21</v>
      </c>
      <c r="M8" s="37">
        <v>3728148197.2199998</v>
      </c>
      <c r="N8" s="38">
        <v>3888268610.2399998</v>
      </c>
      <c r="O8" s="39">
        <v>3787367938.46</v>
      </c>
      <c r="P8" s="37">
        <v>15066890427.65</v>
      </c>
      <c r="Q8" s="38">
        <v>15122482613.040001</v>
      </c>
      <c r="R8" s="39">
        <v>15202114262.84</v>
      </c>
    </row>
    <row r="9" spans="1:18" ht="15">
      <c r="A9" s="25" t="s">
        <v>35</v>
      </c>
      <c r="B9" s="26" t="s">
        <v>44</v>
      </c>
      <c r="D9" s="85"/>
      <c r="E9" s="31" t="s">
        <v>28</v>
      </c>
      <c r="F9" s="36" t="s">
        <v>19</v>
      </c>
      <c r="G9" s="37">
        <v>1867313</v>
      </c>
      <c r="H9" s="38">
        <v>1867313</v>
      </c>
      <c r="I9" s="39">
        <v>1867313</v>
      </c>
      <c r="J9" s="37">
        <v>145245774.09</v>
      </c>
      <c r="K9" s="38">
        <v>137260915.05000001</v>
      </c>
      <c r="L9" s="39">
        <v>136490290.03999999</v>
      </c>
      <c r="M9" s="37">
        <v>258127108.94</v>
      </c>
      <c r="N9" s="38">
        <v>264450149.87</v>
      </c>
      <c r="O9" s="39">
        <v>250239997.78</v>
      </c>
      <c r="P9" s="37">
        <v>910303666.86000001</v>
      </c>
      <c r="Q9" s="38">
        <v>875700276.5</v>
      </c>
      <c r="R9" s="39">
        <v>886967601.98000002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5113752</v>
      </c>
      <c r="H10" s="38">
        <v>5113752</v>
      </c>
      <c r="I10" s="39">
        <v>5113752</v>
      </c>
      <c r="J10" s="37">
        <v>63551439.649999999</v>
      </c>
      <c r="K10" s="38">
        <v>75727849.969999999</v>
      </c>
      <c r="L10" s="39">
        <v>52179272.210000001</v>
      </c>
      <c r="M10" s="37">
        <v>208430867.38</v>
      </c>
      <c r="N10" s="38">
        <v>212379844.65000001</v>
      </c>
      <c r="O10" s="39">
        <v>158021562</v>
      </c>
      <c r="P10" s="37">
        <v>422541665.05000001</v>
      </c>
      <c r="Q10" s="38">
        <v>440119897.33999997</v>
      </c>
      <c r="R10" s="39">
        <v>360916877.25999999</v>
      </c>
    </row>
    <row r="11" spans="1:18" ht="15">
      <c r="A11" s="41" t="s">
        <v>82</v>
      </c>
      <c r="B11" s="86">
        <v>43826</v>
      </c>
      <c r="E11" s="31" t="s">
        <v>61</v>
      </c>
      <c r="F11" s="36" t="s">
        <v>39</v>
      </c>
      <c r="G11" s="37">
        <v>880000</v>
      </c>
      <c r="H11" s="38">
        <v>880000</v>
      </c>
      <c r="I11" s="39">
        <v>221000</v>
      </c>
      <c r="J11" s="37">
        <v>42561012.119999997</v>
      </c>
      <c r="K11" s="38">
        <v>61440618.25</v>
      </c>
      <c r="L11" s="39">
        <v>55178665.93</v>
      </c>
      <c r="M11" s="37">
        <v>162195069.53</v>
      </c>
      <c r="N11" s="38">
        <v>219203950.68000001</v>
      </c>
      <c r="O11" s="39">
        <v>222634200.53</v>
      </c>
      <c r="P11" s="37">
        <v>1105594012.5599999</v>
      </c>
      <c r="Q11" s="38">
        <v>1400307498.76</v>
      </c>
      <c r="R11" s="39">
        <v>1413915809.23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86</v>
      </c>
      <c r="G12" s="37">
        <v>500100</v>
      </c>
      <c r="H12" s="38">
        <v>500100</v>
      </c>
      <c r="I12" s="39">
        <v>500100</v>
      </c>
      <c r="J12" s="37">
        <v>5290113.4400000004</v>
      </c>
      <c r="K12" s="38">
        <v>5083760.4299999997</v>
      </c>
      <c r="L12" s="39">
        <v>4576986.8099999996</v>
      </c>
      <c r="M12" s="37">
        <v>32135280.760000002</v>
      </c>
      <c r="N12" s="38">
        <v>31647726.859999999</v>
      </c>
      <c r="O12" s="39">
        <v>27361039.129999999</v>
      </c>
      <c r="P12" s="37">
        <v>94140964.310000002</v>
      </c>
      <c r="Q12" s="38">
        <v>88520011.810000002</v>
      </c>
      <c r="R12" s="39">
        <v>73292811.060000002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87</v>
      </c>
      <c r="G13" s="48">
        <v>5919486.8700000001</v>
      </c>
      <c r="H13" s="49">
        <v>5919486.8700000001</v>
      </c>
      <c r="I13" s="50">
        <v>5919486.8700000001</v>
      </c>
      <c r="J13" s="48">
        <v>48685450.380000003</v>
      </c>
      <c r="K13" s="49">
        <v>34099904.109999999</v>
      </c>
      <c r="L13" s="50">
        <v>21813273.129999999</v>
      </c>
      <c r="M13" s="48">
        <v>498610358.98000002</v>
      </c>
      <c r="N13" s="49">
        <v>436322286.63999999</v>
      </c>
      <c r="O13" s="50">
        <v>379075735.85000002</v>
      </c>
      <c r="P13" s="48">
        <v>1211616780.26</v>
      </c>
      <c r="Q13" s="49">
        <v>1122485014.5799999</v>
      </c>
      <c r="R13" s="50">
        <v>928763150.30999994</v>
      </c>
      <c r="U13" s="51" t="s">
        <v>52</v>
      </c>
    </row>
    <row r="14" spans="4:18" ht="15.75" thickBot="1">
      <c r="D14" s="19" t="s">
        <v>83</v>
      </c>
      <c r="E14" s="31" t="s">
        <v>41</v>
      </c>
      <c r="F14" s="32" t="s">
        <v>40</v>
      </c>
      <c r="G14" s="33">
        <v>37201376.799999997</v>
      </c>
      <c r="H14" s="34">
        <v>37201376.799999997</v>
      </c>
      <c r="I14" s="35">
        <v>37201376.799999997</v>
      </c>
      <c r="J14" s="33">
        <v>2509755015.5799999</v>
      </c>
      <c r="K14" s="34">
        <v>2382603811.9099998</v>
      </c>
      <c r="L14" s="35">
        <v>2390733507.7800002</v>
      </c>
      <c r="M14" s="33">
        <v>4683641027.8199997</v>
      </c>
      <c r="N14" s="34">
        <v>4822920317.54</v>
      </c>
      <c r="O14" s="35">
        <v>4614230267.1300001</v>
      </c>
      <c r="P14" s="33">
        <v>16421301001.610001</v>
      </c>
      <c r="Q14" s="34">
        <v>16281265933.6</v>
      </c>
      <c r="R14" s="35">
        <v>16405467188.67</v>
      </c>
    </row>
    <row r="15" spans="5:18" ht="15">
      <c r="E15" s="31" t="s">
        <v>37</v>
      </c>
      <c r="F15" s="36" t="s">
        <v>36</v>
      </c>
      <c r="G15" s="37">
        <v>46466542.409999996</v>
      </c>
      <c r="H15" s="38">
        <v>46466542.409999996</v>
      </c>
      <c r="I15" s="39">
        <v>46466542.409999996</v>
      </c>
      <c r="J15" s="37">
        <v>2999571882.48</v>
      </c>
      <c r="K15" s="38">
        <v>2779663428.3600001</v>
      </c>
      <c r="L15" s="39">
        <v>2928194067.0500002</v>
      </c>
      <c r="M15" s="37">
        <v>4682556490.8800001</v>
      </c>
      <c r="N15" s="38">
        <v>4976785514.5200005</v>
      </c>
      <c r="O15" s="39">
        <v>4734653418.6300001</v>
      </c>
      <c r="P15" s="37">
        <v>17033047741.360001</v>
      </c>
      <c r="Q15" s="38">
        <v>17080197642.52</v>
      </c>
      <c r="R15" s="39">
        <v>17211742235.860001</v>
      </c>
    </row>
    <row r="16" spans="5:18" ht="15">
      <c r="E16" s="31" t="s">
        <v>34</v>
      </c>
      <c r="F16" s="36" t="s">
        <v>33</v>
      </c>
      <c r="G16" s="37">
        <v>1300000</v>
      </c>
      <c r="H16" s="38">
        <v>1140000</v>
      </c>
      <c r="I16" s="39">
        <v>1015000</v>
      </c>
      <c r="J16" s="37">
        <v>197416645.86000001</v>
      </c>
      <c r="K16" s="38">
        <v>205181214.53999999</v>
      </c>
      <c r="L16" s="39">
        <v>208348446.5</v>
      </c>
      <c r="M16" s="37">
        <v>229410200.44</v>
      </c>
      <c r="N16" s="38">
        <v>189836646.74000001</v>
      </c>
      <c r="O16" s="39">
        <v>157117991.25</v>
      </c>
      <c r="P16" s="37">
        <v>731283291.41999996</v>
      </c>
      <c r="Q16" s="38">
        <v>631621202.14999998</v>
      </c>
      <c r="R16" s="39">
        <v>579850784.46000004</v>
      </c>
    </row>
    <row r="17" spans="5:18" ht="15">
      <c r="E17" s="31" t="s">
        <v>31</v>
      </c>
      <c r="F17" s="36" t="s">
        <v>30</v>
      </c>
      <c r="G17" s="37">
        <v>2976410.79</v>
      </c>
      <c r="H17" s="38">
        <v>2976410.79</v>
      </c>
      <c r="I17" s="39">
        <v>2976410.79</v>
      </c>
      <c r="J17" s="37">
        <v>592368437.37</v>
      </c>
      <c r="K17" s="38">
        <v>472047724.83999997</v>
      </c>
      <c r="L17" s="39">
        <v>505739548.42000002</v>
      </c>
      <c r="M17" s="37">
        <v>1265713960.6700001</v>
      </c>
      <c r="N17" s="38">
        <v>1282922410.05</v>
      </c>
      <c r="O17" s="39">
        <v>1222965264.47</v>
      </c>
      <c r="P17" s="37">
        <v>4787980369.7700005</v>
      </c>
      <c r="Q17" s="38">
        <v>4648064639.1999998</v>
      </c>
      <c r="R17" s="39">
        <v>4586877883.5900002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15029252</v>
      </c>
      <c r="H19" s="38">
        <v>8229765.0599999996</v>
      </c>
      <c r="I19" s="39">
        <v>13340610.98</v>
      </c>
      <c r="J19" s="37">
        <v>575636241.99000001</v>
      </c>
      <c r="K19" s="38">
        <v>369659741.00999999</v>
      </c>
      <c r="L19" s="39">
        <v>409920567.81</v>
      </c>
      <c r="M19" s="37">
        <v>952369348.01999998</v>
      </c>
      <c r="N19" s="38">
        <v>1068040533.9400001</v>
      </c>
      <c r="O19" s="39">
        <v>875020164.40999997</v>
      </c>
      <c r="P19" s="37">
        <v>4501339075.79</v>
      </c>
      <c r="Q19" s="38">
        <v>4720038080.5</v>
      </c>
      <c r="R19" s="39">
        <v>4392874778.6499996</v>
      </c>
    </row>
    <row r="20" spans="5:18" ht="15">
      <c r="E20" s="31" t="s">
        <v>61</v>
      </c>
      <c r="F20" s="36" t="s">
        <v>60</v>
      </c>
      <c r="G20" s="37">
        <v>60000</v>
      </c>
      <c r="H20" s="38">
        <v>60000</v>
      </c>
      <c r="I20" s="39">
        <v>60000</v>
      </c>
      <c r="J20" s="37">
        <v>140909818.44</v>
      </c>
      <c r="K20" s="38">
        <v>203221279.84999999</v>
      </c>
      <c r="L20" s="39">
        <v>140854301.38999999</v>
      </c>
      <c r="M20" s="37">
        <v>136217876.58000001</v>
      </c>
      <c r="N20" s="38">
        <v>138561151.94</v>
      </c>
      <c r="O20" s="39">
        <v>119629445.62</v>
      </c>
      <c r="P20" s="37">
        <v>479450099.45999998</v>
      </c>
      <c r="Q20" s="38">
        <v>545889379.71000004</v>
      </c>
      <c r="R20" s="39">
        <v>428562920.41000003</v>
      </c>
    </row>
    <row r="21" spans="5:18" ht="15">
      <c r="E21" s="31" t="s">
        <v>59</v>
      </c>
      <c r="F21" s="36" t="s">
        <v>58</v>
      </c>
      <c r="G21" s="37">
        <v>500100</v>
      </c>
      <c r="H21" s="38">
        <v>500100</v>
      </c>
      <c r="I21" s="39">
        <v>500100</v>
      </c>
      <c r="J21" s="37">
        <v>5405319.7599999998</v>
      </c>
      <c r="K21" s="38">
        <v>310069893.75999999</v>
      </c>
      <c r="L21" s="39">
        <v>89504996.719999999</v>
      </c>
      <c r="M21" s="37">
        <v>39178398.979999997</v>
      </c>
      <c r="N21" s="38">
        <v>31936889.969999999</v>
      </c>
      <c r="O21" s="39">
        <v>28653707.129999999</v>
      </c>
      <c r="P21" s="37">
        <v>160537748.06999999</v>
      </c>
      <c r="Q21" s="38">
        <v>462508521.52999997</v>
      </c>
      <c r="R21" s="39">
        <v>238557360.03999999</v>
      </c>
    </row>
    <row r="22" spans="5:18" ht="15.75" thickBot="1">
      <c r="E22" s="47" t="s">
        <v>57</v>
      </c>
      <c r="F22" s="47" t="s">
        <v>56</v>
      </c>
      <c r="G22" s="48">
        <v>1615000</v>
      </c>
      <c r="H22" s="49">
        <v>1300000</v>
      </c>
      <c r="I22" s="50">
        <v>1950000</v>
      </c>
      <c r="J22" s="48">
        <v>523755507.63999999</v>
      </c>
      <c r="K22" s="49">
        <v>573060793.51999998</v>
      </c>
      <c r="L22" s="50">
        <v>473560791</v>
      </c>
      <c r="M22" s="48">
        <v>910963227.25999999</v>
      </c>
      <c r="N22" s="49">
        <v>710328209.96000004</v>
      </c>
      <c r="O22" s="50">
        <v>627533258.88</v>
      </c>
      <c r="P22" s="48">
        <v>2811427951.6500001</v>
      </c>
      <c r="Q22" s="49">
        <v>2410857636.3899999</v>
      </c>
      <c r="R22" s="50">
        <v>2117053245.73</v>
      </c>
    </row>
    <row r="23" spans="6:6" ht="15">
      <c r="F23" s="51"/>
    </row>
    <row r="24" spans="6:6" ht="15">
      <c r="F24" s="51"/>
    </row>
    <row r="25" spans="6:6" ht="15">
      <c r="F25" s="51"/>
    </row>
    <row r="26" spans="4:6" ht="15">
      <c r="D26" s="14"/>
      <c r="F26" s="51"/>
    </row>
    <row r="27" spans="6:6" ht="15">
      <c r="F27" s="51"/>
    </row>
    <row r="28" spans="6:6" ht="15">
      <c r="F28" s="51"/>
    </row>
    <row r="29" spans="6:6" ht="15">
      <c r="F29" s="51"/>
    </row>
    <row r="30" spans="6:6" ht="15">
      <c r="F30" s="51"/>
    </row>
    <row r="31" spans="6:6" ht="15">
      <c r="F31" s="51"/>
    </row>
    <row r="32" spans="6:6" ht="15">
      <c r="F32" s="51"/>
    </row>
    <row r="33" spans="6:6" ht="15">
      <c r="F33" s="51"/>
    </row>
    <row r="34" spans="6:6" ht="15">
      <c r="F34" s="51"/>
    </row>
    <row r="35" spans="6:6" ht="15">
      <c r="F35" s="51"/>
    </row>
    <row r="36" spans="6:6" ht="15">
      <c r="F36" s="51"/>
    </row>
    <row r="37" spans="6:6" ht="15">
      <c r="F37" s="51"/>
    </row>
    <row r="38" spans="6:6" ht="15">
      <c r="F38" s="51"/>
    </row>
    <row r="39" spans="6:6" ht="15">
      <c r="F39" s="51"/>
    </row>
    <row r="40" spans="6:6" ht="15">
      <c r="F40" s="51"/>
    </row>
    <row r="41" spans="6:6" ht="15">
      <c r="F41" s="51"/>
    </row>
    <row r="42" spans="6:6" ht="15">
      <c r="F42" s="51"/>
    </row>
    <row r="43" spans="6:6" ht="15">
      <c r="F43" s="51"/>
    </row>
    <row r="44" spans="6:6" ht="15">
      <c r="F44" s="51"/>
    </row>
    <row r="45" spans="6:6" ht="15">
      <c r="F45" s="51"/>
    </row>
    <row r="46" spans="6:6" ht="15"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 thickBot="1">
      <c r="F47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</vt:lpstr>
      <vt:lpstr>M_Presupuesto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