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00" windowWidth="28215" windowHeight="13995"/>
  </bookViews>
  <sheets>
    <sheet name="Informe" sheetId="1" r:id="rId1"/>
    <sheet name="M_Liquidacion" sheetId="2" state="hidden" r:id="rId2"/>
  </sheets>
  <definedNames>
    <definedName name="Ctxt.ML.Anio1">M_Liquidacion!$B$6</definedName>
    <definedName name="Ctxt.ML.Anio2">M_Liquidacion!$B$7</definedName>
    <definedName name="Ctxt.ML.Anio3">M_Liquidacion!$B$8</definedName>
    <definedName name="Ctxt.ML.CensoInmuebles">M_Liquidacion!$B$12</definedName>
    <definedName name="Ctxt.ML.CodMunicipio">M_Liquidacion!$B$3</definedName>
    <definedName name="Ctxt.ML.InformadoLiquidacion">M_Liquidacion!$B$11</definedName>
    <definedName name="Ctxt.ML.NomCom">M_Liquidacion!$B$10</definedName>
    <definedName name="Ctxt.ML.NomEnt">M_Liquidacion!$B$5</definedName>
    <definedName name="Ctxt.ML.NomMun">M_Liquidacion!$B$4</definedName>
    <definedName name="Ctxt.ML.NomProv">M_Liquidacion!$B$9</definedName>
    <definedName name="Ctxt.ML.Rango.Anio1">M_Liquidacion!$B$13</definedName>
    <definedName name="Deuda.Est.Anio1">M_Liquidacion!$R$23</definedName>
    <definedName name="Deuda.Est.Anio2">M_Liquidacion!$Q$23</definedName>
    <definedName name="Deuda.Est.Anio3">M_Liquidacion!$P$23</definedName>
    <definedName name="Deuda.Mun.Anio1">M_Liquidacion!$I$23</definedName>
    <definedName name="Deuda.Mun.Anio2">M_Liquidacion!$H$23</definedName>
    <definedName name="Deuda.Mun.Anio3">M_Liquidacion!$G$23</definedName>
    <definedName name="Deuda.Prov.Anio1">M_Liquidacion!$L$23</definedName>
    <definedName name="Deuda.Prov.Anio2">M_Liquidacion!$K$23</definedName>
    <definedName name="Deuda.Prov.Anio3">M_Liquidacion!$J$23</definedName>
    <definedName name="Deuda.Rango.Anio1">M_Liquidacion!$O$23</definedName>
    <definedName name="Deuda.Rango.Anio2">M_Liquidacion!$N$23</definedName>
    <definedName name="Deuda.Rango.Anio3">M_Liquidacion!$M$23</definedName>
    <definedName name="Gen.ML.Inmu.Est.Anio1">M_Liquidacion!$R$4</definedName>
    <definedName name="Gen.ML.Inmu.Est.Anio2">M_Liquidacion!$Q$4</definedName>
    <definedName name="Gen.ML.Inmu.Est.Anio3">M_Liquidacion!$P$4</definedName>
    <definedName name="Gen.ML.Inmu.Mun.Anio1">M_Liquidacion!$I$4</definedName>
    <definedName name="Gen.ML.Inmu.Mun.Anio2">M_Liquidacion!$H$4</definedName>
    <definedName name="Gen.ML.Inmu.Mun.Anio3">M_Liquidacion!$G$4</definedName>
    <definedName name="Gen.ML.Inmu.Prov.Anio1">M_Liquidacion!$L$4</definedName>
    <definedName name="Gen.ML.Inmu.Prov.Anio2">M_Liquidacion!$K$4</definedName>
    <definedName name="Gen.ML.Inmu.Prov.Anio3">M_Liquidacion!$J$4</definedName>
    <definedName name="Gen.ML.Inmu.Rango.Anio1">M_Liquidacion!$O$4</definedName>
    <definedName name="Gen.ML.Inmu.Rango.Anio2">M_Liquidacion!$N$4</definedName>
    <definedName name="Gen.ML.Inmu.Rango.Anio3">M_Liquidacion!$M$4</definedName>
    <definedName name="Gen.ML.Pob.Est.Anio1">M_Liquidacion!$R$3</definedName>
    <definedName name="Gen.ML.Pob.Est.Anio2">M_Liquidacion!$Q$3</definedName>
    <definedName name="Gen.ML.Pob.Est.Anio3">M_Liquidacion!$P$3</definedName>
    <definedName name="Gen.ML.Pob.Mun.Anio1">M_Liquidacion!$I$3</definedName>
    <definedName name="Gen.ML.Pob.Mun.Anio2">M_Liquidacion!$H$3</definedName>
    <definedName name="Gen.ML.Pob.Mun.Anio3">M_Liquidacion!$G$3</definedName>
    <definedName name="Gen.ML.Pob.Prov.Anio1">M_Liquidacion!$L$3</definedName>
    <definedName name="Gen.ML.Pob.Prov.Anio2">M_Liquidacion!$K$3</definedName>
    <definedName name="Gen.ML.Pob.Prov.Anio3">M_Liquidacion!$J$3</definedName>
    <definedName name="Gen.ML.Pob.Rango.Anio1">M_Liquidacion!$O$3</definedName>
    <definedName name="Gen.ML.Pob.Rango.Anio2">M_Liquidacion!$N$3</definedName>
    <definedName name="Gen.ML.Pob.Rango.Anio3">M_Liquidacion!$M$3</definedName>
    <definedName name="Liq.Gas.Cap1.Cod">M_Liquidacion!$E$14</definedName>
    <definedName name="Liq.Gas.Cap1.Desc">M_Liquidacion!$F$14</definedName>
    <definedName name="Liq.Gas.Cap1.Est.Anio1">M_Liquidacion!$R$14</definedName>
    <definedName name="Liq.Gas.Cap1.Est.Anio2">M_Liquidacion!$Q$14</definedName>
    <definedName name="Liq.Gas.Cap1.Est.Anio3">M_Liquidacion!$P$14</definedName>
    <definedName name="Liq.Gas.Cap1.Mun.Anio1">M_Liquidacion!$I$14</definedName>
    <definedName name="Liq.Gas.Cap1.Mun.Anio2">M_Liquidacion!$H$14</definedName>
    <definedName name="Liq.Gas.Cap1.Mun.Anio3">M_Liquidacion!$G$14</definedName>
    <definedName name="Liq.Gas.Cap1.Prov.Anio1">M_Liquidacion!$L$14</definedName>
    <definedName name="Liq.Gas.Cap1.Prov.Anio2">M_Liquidacion!$K$14</definedName>
    <definedName name="Liq.Gas.Cap1.Prov.Anio3">M_Liquidacion!$J$14</definedName>
    <definedName name="Liq.Gas.Cap1.Rango.Anio1">M_Liquidacion!$O$14</definedName>
    <definedName name="Liq.Gas.Cap1.Rango.Anio2">M_Liquidacion!$N$14</definedName>
    <definedName name="Liq.Gas.Cap1.Rango.Anio3">M_Liquidacion!$M$14</definedName>
    <definedName name="Liq.Gas.Cap2.Cod">M_Liquidacion!$E$15</definedName>
    <definedName name="Liq.Gas.Cap2.Desc">M_Liquidacion!$F$15</definedName>
    <definedName name="Liq.Gas.Cap2.Est.Anio1">M_Liquidacion!$R$15</definedName>
    <definedName name="Liq.Gas.Cap2.Est.Anio2">M_Liquidacion!$Q$15</definedName>
    <definedName name="Liq.Gas.Cap2.Est.Anio3">M_Liquidacion!$P$15</definedName>
    <definedName name="Liq.Gas.Cap2.Mun.Anio1">M_Liquidacion!$I$15</definedName>
    <definedName name="Liq.Gas.Cap2.Mun.Anio2">M_Liquidacion!$H$15</definedName>
    <definedName name="Liq.Gas.Cap2.Mun.Anio3">M_Liquidacion!$G$15</definedName>
    <definedName name="Liq.Gas.Cap2.Prov.Anio1">M_Liquidacion!$L$15</definedName>
    <definedName name="Liq.Gas.Cap2.Prov.Anio2">M_Liquidacion!$K$15</definedName>
    <definedName name="Liq.Gas.Cap2.Prov.Anio3">M_Liquidacion!$J$15</definedName>
    <definedName name="Liq.Gas.Cap2.Rango.Anio1">M_Liquidacion!$O$15</definedName>
    <definedName name="Liq.Gas.Cap2.Rango.Anio2">M_Liquidacion!$N$15</definedName>
    <definedName name="Liq.Gas.Cap2.Rango.Anio3">M_Liquidacion!$M$15</definedName>
    <definedName name="Liq.Gas.Cap3.Cod">M_Liquidacion!$E$16</definedName>
    <definedName name="Liq.Gas.Cap3.Desc">M_Liquidacion!$F$16</definedName>
    <definedName name="Liq.Gas.Cap3.Est.Anio1">M_Liquidacion!$R$16</definedName>
    <definedName name="Liq.Gas.Cap3.Est.Anio2">M_Liquidacion!$Q$16</definedName>
    <definedName name="Liq.Gas.Cap3.Est.Anio3">M_Liquidacion!$P$16</definedName>
    <definedName name="Liq.Gas.Cap3.Mun.Anio1">M_Liquidacion!$I$16</definedName>
    <definedName name="Liq.Gas.Cap3.Mun.Anio2">M_Liquidacion!$H$16</definedName>
    <definedName name="Liq.Gas.Cap3.Mun.Anio3">M_Liquidacion!$G$16</definedName>
    <definedName name="Liq.Gas.Cap3.Prov.Anio1">M_Liquidacion!$L$16</definedName>
    <definedName name="Liq.Gas.Cap3.Prov.Anio2">M_Liquidacion!$K$16</definedName>
    <definedName name="Liq.Gas.Cap3.Prov.Anio3">M_Liquidacion!$J$16</definedName>
    <definedName name="Liq.Gas.Cap3.Rango.Anio1">M_Liquidacion!$O$16</definedName>
    <definedName name="Liq.Gas.Cap3.Rango.Anio2">M_Liquidacion!$N$16</definedName>
    <definedName name="Liq.Gas.Cap3.Rango.Anio3">M_Liquidacion!$M$16</definedName>
    <definedName name="Liq.Gas.Cap4.Cod">M_Liquidacion!$E$17</definedName>
    <definedName name="Liq.Gas.Cap4.Desc">M_Liquidacion!$F$17</definedName>
    <definedName name="Liq.Gas.Cap4.Est.Anio1">M_Liquidacion!$R$17</definedName>
    <definedName name="Liq.Gas.Cap4.Est.Anio2">M_Liquidacion!$Q$17</definedName>
    <definedName name="Liq.Gas.Cap4.Est.Anio3">M_Liquidacion!$P$17</definedName>
    <definedName name="Liq.Gas.Cap4.Mun.Anio1">M_Liquidacion!$I$17</definedName>
    <definedName name="Liq.Gas.Cap4.Mun.Anio2">M_Liquidacion!$H$17</definedName>
    <definedName name="Liq.Gas.Cap4.Mun.Anio3">M_Liquidacion!$G$17</definedName>
    <definedName name="Liq.Gas.Cap4.Prov.Anio1">M_Liquidacion!$L$17</definedName>
    <definedName name="Liq.Gas.Cap4.Prov.Anio2">M_Liquidacion!$K$17</definedName>
    <definedName name="Liq.Gas.Cap4.Prov.Anio3">M_Liquidacion!$J$17</definedName>
    <definedName name="Liq.Gas.Cap4.Rango.Anio1">M_Liquidacion!$O$17</definedName>
    <definedName name="Liq.Gas.Cap4.Rango.Anio2">M_Liquidacion!$N$17</definedName>
    <definedName name="Liq.Gas.Cap4.Rango.Anio3">M_Liquidacion!$M$17</definedName>
    <definedName name="Liq.Gas.Cap5.Cod">M_Liquidacion!$E$18</definedName>
    <definedName name="Liq.Gas.Cap5.Desc">M_Liquidacion!$F$18</definedName>
    <definedName name="Liq.Gas.Cap5.Est.Anio1">M_Liquidacion!$R$18</definedName>
    <definedName name="Liq.Gas.Cap5.Est.Anio2">M_Liquidacion!$Q$18</definedName>
    <definedName name="Liq.Gas.Cap5.Est.Anio3">M_Liquidacion!$P$18</definedName>
    <definedName name="Liq.Gas.Cap5.Mun.Anio1">M_Liquidacion!$I$18</definedName>
    <definedName name="Liq.Gas.Cap5.Mun.Anio2">M_Liquidacion!$H$18</definedName>
    <definedName name="Liq.Gas.Cap5.Mun.Anio3">M_Liquidacion!$G$18</definedName>
    <definedName name="Liq.Gas.Cap5.Prov.Anio1">M_Liquidacion!$L$18</definedName>
    <definedName name="Liq.Gas.Cap5.Prov.Anio2">M_Liquidacion!$K$18</definedName>
    <definedName name="Liq.Gas.Cap5.Prov.Anio3">M_Liquidacion!$J$18</definedName>
    <definedName name="Liq.Gas.Cap5.Rango.Anio1">M_Liquidacion!$O$18</definedName>
    <definedName name="Liq.Gas.Cap5.Rango.Anio2">M_Liquidacion!$N$18</definedName>
    <definedName name="Liq.Gas.Cap5.Rango.Anio3">M_Liquidacion!$M$18</definedName>
    <definedName name="Liq.Gas.Cap6.Cod">M_Liquidacion!$E$19</definedName>
    <definedName name="Liq.Gas.Cap6.Desc">M_Liquidacion!$F$19</definedName>
    <definedName name="Liq.Gas.Cap6.Est.Anio1">M_Liquidacion!$R$19</definedName>
    <definedName name="Liq.Gas.Cap6.Est.Anio2">M_Liquidacion!$Q$19</definedName>
    <definedName name="Liq.Gas.Cap6.Est.Anio3">M_Liquidacion!$P$19</definedName>
    <definedName name="Liq.Gas.Cap6.Mun.Anio1">M_Liquidacion!$I$19</definedName>
    <definedName name="Liq.Gas.Cap6.Mun.Anio2">M_Liquidacion!$H$19</definedName>
    <definedName name="Liq.Gas.Cap6.Mun.Anio3">M_Liquidacion!$G$19</definedName>
    <definedName name="Liq.Gas.Cap6.Prov.Anio1">M_Liquidacion!$L$19</definedName>
    <definedName name="Liq.Gas.Cap6.Prov.Anio2">M_Liquidacion!$K$19</definedName>
    <definedName name="Liq.Gas.Cap6.Prov.Anio3">M_Liquidacion!$J$19</definedName>
    <definedName name="Liq.Gas.Cap6.Rango.Anio1">M_Liquidacion!$O$19</definedName>
    <definedName name="Liq.Gas.Cap6.Rango.Anio2">M_Liquidacion!$N$19</definedName>
    <definedName name="Liq.Gas.Cap6.Rango.Anio3">M_Liquidacion!$M$19</definedName>
    <definedName name="Liq.Gas.Cap7.Cod">M_Liquidacion!$E$20</definedName>
    <definedName name="Liq.Gas.Cap7.Desc">M_Liquidacion!$F$20</definedName>
    <definedName name="Liq.Gas.Cap7.Est.Anio1">M_Liquidacion!$R$20</definedName>
    <definedName name="Liq.Gas.Cap7.Est.Anio2">M_Liquidacion!$Q$20</definedName>
    <definedName name="Liq.Gas.Cap7.Est.Anio3">M_Liquidacion!$P$20</definedName>
    <definedName name="Liq.Gas.Cap7.Mun.Anio1">M_Liquidacion!$I$20</definedName>
    <definedName name="Liq.Gas.Cap7.Mun.Anio2">M_Liquidacion!$H$20</definedName>
    <definedName name="Liq.Gas.Cap7.Mun.Anio3">M_Liquidacion!$G$20</definedName>
    <definedName name="Liq.Gas.Cap7.Prov.Anio1">M_Liquidacion!$L$20</definedName>
    <definedName name="Liq.Gas.Cap7.Prov.Anio2">M_Liquidacion!$K$20</definedName>
    <definedName name="Liq.Gas.Cap7.Prov.Anio3">M_Liquidacion!$J$20</definedName>
    <definedName name="Liq.Gas.Cap7.Rango.Anio1">M_Liquidacion!$O$20</definedName>
    <definedName name="Liq.Gas.Cap7.Rango.Anio2">M_Liquidacion!$N$20</definedName>
    <definedName name="Liq.Gas.Cap7.Rango.Anio3">M_Liquidacion!$M$20</definedName>
    <definedName name="Liq.Gas.Cap8.Cod">M_Liquidacion!$E$21</definedName>
    <definedName name="Liq.Gas.Cap8.Desc">M_Liquidacion!$F$21</definedName>
    <definedName name="Liq.Gas.Cap8.Est.Anio1">M_Liquidacion!$R$21</definedName>
    <definedName name="Liq.Gas.Cap8.Est.Anio2">M_Liquidacion!$Q$21</definedName>
    <definedName name="Liq.Gas.Cap8.Est.Anio3">M_Liquidacion!$P$21</definedName>
    <definedName name="Liq.Gas.Cap8.Mun.Anio1">M_Liquidacion!$I$21</definedName>
    <definedName name="Liq.Gas.Cap8.Mun.Anio2">M_Liquidacion!$H$21</definedName>
    <definedName name="Liq.Gas.Cap8.Mun.Anio3">M_Liquidacion!$G$21</definedName>
    <definedName name="Liq.Gas.Cap8.Prov.Anio1">M_Liquidacion!$L$21</definedName>
    <definedName name="Liq.Gas.Cap8.Prov.Anio2">M_Liquidacion!$K$21</definedName>
    <definedName name="Liq.Gas.Cap8.Prov.Anio3">M_Liquidacion!$J$21</definedName>
    <definedName name="Liq.Gas.Cap8.Rango.Anio1">M_Liquidacion!$O$21</definedName>
    <definedName name="Liq.Gas.Cap8.Rango.Anio2">M_Liquidacion!$N$21</definedName>
    <definedName name="Liq.Gas.Cap8.Rango.Anio3">M_Liquidacion!$M$21</definedName>
    <definedName name="Liq.Gas.Cap9.Cod">M_Liquidacion!$E$22</definedName>
    <definedName name="Liq.Gas.Cap9.Desc">M_Liquidacion!$F$22</definedName>
    <definedName name="Liq.Gas.Cap9.Est.Anio1">M_Liquidacion!$R$22</definedName>
    <definedName name="Liq.Gas.Cap9.Est.Anio2">M_Liquidacion!$Q$22</definedName>
    <definedName name="Liq.Gas.Cap9.Est.Anio3">M_Liquidacion!$P$22</definedName>
    <definedName name="Liq.Gas.Cap9.Mun.Anio1">M_Liquidacion!$I$22</definedName>
    <definedName name="Liq.Gas.Cap9.Mun.Anio2">M_Liquidacion!$H$22</definedName>
    <definedName name="Liq.Gas.Cap9.Mun.Anio3">M_Liquidacion!$G$22</definedName>
    <definedName name="Liq.Gas.Cap9.Prov.Anio1">M_Liquidacion!$L$22</definedName>
    <definedName name="Liq.Gas.Cap9.Prov.Anio2">M_Liquidacion!$K$22</definedName>
    <definedName name="Liq.Gas.Cap9.Prov.Anio3">M_Liquidacion!$J$22</definedName>
    <definedName name="Liq.Gas.Cap9.Rango.Anio1">M_Liquidacion!$O$22</definedName>
    <definedName name="Liq.Gas.Cap9.Rango.Anio2">M_Liquidacion!$N$22</definedName>
    <definedName name="Liq.Gas.Cap9.Rango.Anio3">M_Liquidacion!$M$22</definedName>
    <definedName name="Liq.Ing.Cap1.Cod">M_Liquidacion!$E$5</definedName>
    <definedName name="Liq.Ing.Cap1.Desc">M_Liquidacion!$F$5</definedName>
    <definedName name="Liq.Ing.Cap1.Est.Anio1">M_Liquidacion!$R$5</definedName>
    <definedName name="Liq.Ing.Cap1.Est.Anio2">M_Liquidacion!$Q$5</definedName>
    <definedName name="Liq.Ing.Cap1.Est.Anio3">M_Liquidacion!$P$5</definedName>
    <definedName name="Liq.Ing.Cap1.Mun.Anio1">M_Liquidacion!$I$5</definedName>
    <definedName name="Liq.Ing.Cap1.Mun.Anio2">M_Liquidacion!$H$5</definedName>
    <definedName name="Liq.Ing.Cap1.Mun.Anio3">M_Liquidacion!$G$5</definedName>
    <definedName name="Liq.Ing.Cap1.Prov.Anio1">M_Liquidacion!$L$5</definedName>
    <definedName name="Liq.Ing.Cap1.Prov.Anio2">M_Liquidacion!$K$5</definedName>
    <definedName name="Liq.Ing.Cap1.Prov.Anio3">M_Liquidacion!$J$5</definedName>
    <definedName name="Liq.Ing.Cap1.Rango.Anio1">M_Liquidacion!$O$5</definedName>
    <definedName name="Liq.Ing.Cap1.Rango.Anio2">M_Liquidacion!$N$5</definedName>
    <definedName name="Liq.Ing.Cap1.Rango.Anio3">M_Liquidacion!$M$5</definedName>
    <definedName name="Liq.Ing.Cap2.Cod">M_Liquidacion!$E$6</definedName>
    <definedName name="Liq.Ing.Cap2.Desc">M_Liquidacion!$F$6</definedName>
    <definedName name="Liq.Ing.Cap2.Est.Anio1">M_Liquidacion!$R$6</definedName>
    <definedName name="Liq.Ing.Cap2.Est.Anio2">M_Liquidacion!$Q$6</definedName>
    <definedName name="Liq.Ing.Cap2.Est.Anio3">M_Liquidacion!$P$6</definedName>
    <definedName name="Liq.Ing.Cap2.Mun.Anio1">M_Liquidacion!$I$6</definedName>
    <definedName name="Liq.Ing.Cap2.Mun.Anio2">M_Liquidacion!$H$6</definedName>
    <definedName name="Liq.Ing.Cap2.Mun.Anio3">M_Liquidacion!$G$6</definedName>
    <definedName name="Liq.Ing.Cap2.Prov.Anio1">M_Liquidacion!$L$6</definedName>
    <definedName name="Liq.Ing.Cap2.Prov.Anio2">M_Liquidacion!$K$6</definedName>
    <definedName name="Liq.Ing.Cap2.Prov.Anio3">M_Liquidacion!$J$6</definedName>
    <definedName name="Liq.Ing.Cap2.Rango.Anio1">M_Liquidacion!$O$6</definedName>
    <definedName name="Liq.Ing.Cap2.Rango.Anio2">M_Liquidacion!$N$6</definedName>
    <definedName name="Liq.Ing.Cap2.Rango.Anio3">M_Liquidacion!$M$6</definedName>
    <definedName name="Liq.Ing.Cap3.Cod">M_Liquidacion!$E$7</definedName>
    <definedName name="Liq.Ing.Cap3.Desc">M_Liquidacion!$F$7</definedName>
    <definedName name="Liq.Ing.Cap3.Est.Anio1">M_Liquidacion!$R$7</definedName>
    <definedName name="Liq.Ing.Cap3.Est.Anio2">M_Liquidacion!$Q$7</definedName>
    <definedName name="Liq.Ing.Cap3.Est.Anio3">M_Liquidacion!$P$7</definedName>
    <definedName name="Liq.Ing.Cap3.Mun.Anio1">M_Liquidacion!$I$7</definedName>
    <definedName name="Liq.Ing.Cap3.Mun.Anio2">M_Liquidacion!$H$7</definedName>
    <definedName name="Liq.Ing.Cap3.Mun.Anio3">M_Liquidacion!$G$7</definedName>
    <definedName name="Liq.Ing.Cap3.Prov.Anio1">M_Liquidacion!$L$7</definedName>
    <definedName name="Liq.Ing.Cap3.Prov.Anio2">M_Liquidacion!$K$7</definedName>
    <definedName name="Liq.Ing.Cap3.Prov.Anio3">M_Liquidacion!$J$7</definedName>
    <definedName name="Liq.Ing.Cap3.Rango.Anio1">M_Liquidacion!$O$7</definedName>
    <definedName name="Liq.Ing.Cap3.Rango.Anio2">M_Liquidacion!$N$7</definedName>
    <definedName name="Liq.Ing.Cap3.Rango.Anio3">M_Liquidacion!$M$7</definedName>
    <definedName name="Liq.Ing.Cap4.Cod">M_Liquidacion!$E$8</definedName>
    <definedName name="Liq.Ing.Cap4.Desc">M_Liquidacion!$F$8</definedName>
    <definedName name="Liq.Ing.Cap4.Est.Anio1">M_Liquidacion!$R$8</definedName>
    <definedName name="Liq.Ing.Cap4.Est.Anio2">M_Liquidacion!$Q$8</definedName>
    <definedName name="Liq.Ing.Cap4.Est.Anio3">M_Liquidacion!$P$8</definedName>
    <definedName name="Liq.Ing.Cap4.Mun.Anio1">M_Liquidacion!$I$8</definedName>
    <definedName name="Liq.Ing.Cap4.Mun.Anio2">M_Liquidacion!$H$8</definedName>
    <definedName name="Liq.Ing.Cap4.Mun.Anio3">M_Liquidacion!$G$8</definedName>
    <definedName name="Liq.Ing.Cap4.Prov.Anio1">M_Liquidacion!$L$8</definedName>
    <definedName name="Liq.Ing.Cap4.Prov.Anio2">M_Liquidacion!$K$8</definedName>
    <definedName name="Liq.Ing.Cap4.Prov.Anio3">M_Liquidacion!$J$8</definedName>
    <definedName name="Liq.Ing.Cap4.Rango.Anio1">M_Liquidacion!$O$8</definedName>
    <definedName name="Liq.Ing.Cap4.Rango.Anio2">M_Liquidacion!$N$8</definedName>
    <definedName name="Liq.Ing.Cap4.Rango.Anio3">M_Liquidacion!$M$8</definedName>
    <definedName name="Liq.Ing.Cap5.Cod">M_Liquidacion!$E$9</definedName>
    <definedName name="Liq.Ing.Cap5.Desc">M_Liquidacion!$F$9</definedName>
    <definedName name="Liq.Ing.Cap5.Est.Anio1">M_Liquidacion!$R$9</definedName>
    <definedName name="Liq.Ing.Cap5.Est.Anio2">M_Liquidacion!$Q$9</definedName>
    <definedName name="Liq.Ing.Cap5.Est.Anio3">M_Liquidacion!$P$9</definedName>
    <definedName name="Liq.Ing.Cap5.Mun.Anio1">M_Liquidacion!$I$9</definedName>
    <definedName name="Liq.Ing.Cap5.Mun.Anio2">M_Liquidacion!$H$9</definedName>
    <definedName name="Liq.Ing.Cap5.Mun.Anio3">M_Liquidacion!$G$9</definedName>
    <definedName name="Liq.Ing.Cap5.Prov.Anio1">M_Liquidacion!$L$9</definedName>
    <definedName name="Liq.Ing.Cap5.Prov.Anio2">M_Liquidacion!$K$9</definedName>
    <definedName name="Liq.Ing.Cap5.Prov.Anio3">M_Liquidacion!$J$9</definedName>
    <definedName name="Liq.Ing.Cap5.Rango.Anio1">M_Liquidacion!$O$9</definedName>
    <definedName name="Liq.Ing.Cap5.Rango.Anio2">M_Liquidacion!$N$9</definedName>
    <definedName name="Liq.Ing.Cap5.Rango.Anio3">M_Liquidacion!$M$9</definedName>
    <definedName name="Liq.Ing.Cap6.Cod">M_Liquidacion!$E$10</definedName>
    <definedName name="Liq.Ing.Cap6.Desc">M_Liquidacion!$F$10</definedName>
    <definedName name="Liq.Ing.Cap6.Est.Anio1">M_Liquidacion!$R$10</definedName>
    <definedName name="Liq.Ing.Cap6.Est.Anio2">M_Liquidacion!$Q$10</definedName>
    <definedName name="Liq.Ing.Cap6.Est.Anio3">M_Liquidacion!$P$10</definedName>
    <definedName name="Liq.Ing.Cap6.Mun.Anio1">M_Liquidacion!$I$10</definedName>
    <definedName name="Liq.Ing.Cap6.Mun.Anio2">M_Liquidacion!$H$10</definedName>
    <definedName name="Liq.Ing.Cap6.Mun.Anio3">M_Liquidacion!$G$10</definedName>
    <definedName name="Liq.Ing.Cap6.Prov.Anio1">M_Liquidacion!$L$10</definedName>
    <definedName name="Liq.Ing.Cap6.Prov.Anio2">M_Liquidacion!$K$10</definedName>
    <definedName name="Liq.Ing.Cap6.Prov.Anio3">M_Liquidacion!$J$10</definedName>
    <definedName name="Liq.Ing.Cap6.Rango.Anio1">M_Liquidacion!$O$10</definedName>
    <definedName name="Liq.Ing.Cap6.Rango.Anio2">M_Liquidacion!$N$10</definedName>
    <definedName name="Liq.Ing.Cap6.Rango.Anio3">M_Liquidacion!$M$10</definedName>
    <definedName name="Liq.Ing.Cap7.Cod">M_Liquidacion!$E$11</definedName>
    <definedName name="Liq.Ing.Cap7.Desc">M_Liquidacion!$F$11</definedName>
    <definedName name="Liq.Ing.Cap7.Est.Anio1">M_Liquidacion!$R$11</definedName>
    <definedName name="Liq.Ing.Cap7.Est.Anio2">M_Liquidacion!$Q$11</definedName>
    <definedName name="Liq.Ing.Cap7.Est.Anio3">M_Liquidacion!$P$11</definedName>
    <definedName name="Liq.Ing.Cap7.Mun.Anio1">M_Liquidacion!$I$11</definedName>
    <definedName name="Liq.Ing.Cap7.Mun.Anio2">M_Liquidacion!$H$11</definedName>
    <definedName name="Liq.Ing.Cap7.Mun.Anio3">M_Liquidacion!$G$11</definedName>
    <definedName name="Liq.Ing.Cap7.Prov.Anio1">M_Liquidacion!$L$11</definedName>
    <definedName name="Liq.Ing.Cap7.Prov.Anio2">M_Liquidacion!$K$11</definedName>
    <definedName name="Liq.Ing.Cap7.Prov.Anio3">M_Liquidacion!$J$11</definedName>
    <definedName name="Liq.Ing.Cap7.Rango.Anio1">M_Liquidacion!$O$11</definedName>
    <definedName name="Liq.Ing.Cap7.Rango.Anio2">M_Liquidacion!$N$11</definedName>
    <definedName name="Liq.Ing.Cap7.Rango.Anio3">M_Liquidacion!$M$11</definedName>
    <definedName name="Liq.Ing.Cap8.Cod">M_Liquidacion!$E$12</definedName>
    <definedName name="Liq.Ing.Cap8.Desc">M_Liquidacion!$F$12</definedName>
    <definedName name="Liq.Ing.Cap8.Est.Anio1">M_Liquidacion!$R$12</definedName>
    <definedName name="Liq.Ing.Cap8.Est.Anio2">M_Liquidacion!$Q$12</definedName>
    <definedName name="Liq.Ing.Cap8.Est.Anio3">M_Liquidacion!$P$12</definedName>
    <definedName name="Liq.Ing.Cap8.Mun.Anio1">M_Liquidacion!$I$12</definedName>
    <definedName name="Liq.Ing.Cap8.Mun.Anio2">M_Liquidacion!$H$12</definedName>
    <definedName name="Liq.Ing.Cap8.Mun.Anio3">M_Liquidacion!$G$12</definedName>
    <definedName name="Liq.Ing.Cap8.Prov.Anio1">M_Liquidacion!$L$12</definedName>
    <definedName name="Liq.Ing.Cap8.Prov.Anio2">M_Liquidacion!$K$12</definedName>
    <definedName name="Liq.Ing.Cap8.Prov.Anio3">M_Liquidacion!$J$12</definedName>
    <definedName name="Liq.Ing.Cap8.Rango.Anio1">M_Liquidacion!$O$12</definedName>
    <definedName name="Liq.Ing.Cap8.Rango.Anio2">M_Liquidacion!$N$12</definedName>
    <definedName name="Liq.Ing.Cap8.Rango.Anio3">M_Liquidacion!$M$12</definedName>
    <definedName name="Liq.Ing.Cap9.Cod">M_Liquidacion!$E$13</definedName>
    <definedName name="Liq.Ing.Cap9.Desc">M_Liquidacion!$F$13</definedName>
    <definedName name="Liq.Ing.Cap9.Est.Anio1">M_Liquidacion!$R$13</definedName>
    <definedName name="Liq.Ing.Cap9.Est.Anio2">M_Liquidacion!$Q$13</definedName>
    <definedName name="Liq.Ing.Cap9.Est.Anio3">M_Liquidacion!$P$13</definedName>
    <definedName name="Liq.Ing.Cap9.Mun.Anio1">M_Liquidacion!$I$13</definedName>
    <definedName name="Liq.Ing.Cap9.Mun.Anio2">M_Liquidacion!$H$13</definedName>
    <definedName name="Liq.Ing.Cap9.Mun.Anio3">M_Liquidacion!$G$13</definedName>
    <definedName name="Liq.Ing.Cap9.Prov.Anio1">M_Liquidacion!$L$13</definedName>
    <definedName name="Liq.Ing.Cap9.Prov.Anio2">M_Liquidacion!$K$13</definedName>
    <definedName name="Liq.Ing.Cap9.Prov.Anio3">M_Liquidacion!$J$13</definedName>
    <definedName name="Liq.Ing.Cap9.Rango.Anio1">M_Liquidacion!$O$13</definedName>
    <definedName name="Liq.Ing.Cap9.Rango.Anio2">M_Liquidacion!$N$13</definedName>
    <definedName name="Liq.Ing.Cap9.Rango.Anio3">M_Liquidacion!$M$13</definedName>
    <definedName name="Rem.AcreedoresPendientesPago.Est.Anio1">M_Liquidacion!$R$28</definedName>
    <definedName name="Rem.AcreedoresPendientesPago.Est.Anio2">M_Liquidacion!$Q$28</definedName>
    <definedName name="Rem.AcreedoresPendientesPago.Est.Anio3">M_Liquidacion!$P$28</definedName>
    <definedName name="Rem.AcreedoresPendientesPago.Mun.Anio1">M_Liquidacion!$I$28</definedName>
    <definedName name="Rem.AcreedoresPendientesPago.Mun.Anio2">M_Liquidacion!$H$28</definedName>
    <definedName name="Rem.AcreedoresPendientesPago.Mun.Anio3">M_Liquidacion!$G$28</definedName>
    <definedName name="Rem.AcreedoresPendientesPago.Prov.Anio1">M_Liquidacion!$L$28</definedName>
    <definedName name="Rem.AcreedoresPendientesPago.Prov.Anio2">M_Liquidacion!$K$28</definedName>
    <definedName name="Rem.AcreedoresPendientesPago.Prov.Anio3">M_Liquidacion!$J$28</definedName>
    <definedName name="Rem.AcreedoresPendientesPago.Rango.Anio1">M_Liquidacion!$O$28</definedName>
    <definedName name="Rem.AcreedoresPendientesPago.Rango.Anio2">M_Liquidacion!$N$28</definedName>
    <definedName name="Rem.AcreedoresPendientesPago.Rango.Anio3">M_Liquidacion!$M$28</definedName>
    <definedName name="Rem.AcreedoresPendientesPagoCerrados.Est.Anio1">M_Liquidacion!$R$30</definedName>
    <definedName name="Rem.AcreedoresPendientesPagoCerrados.Est.Anio2">M_Liquidacion!$Q$30</definedName>
    <definedName name="Rem.AcreedoresPendientesPagoCerrados.Est.Anio3">M_Liquidacion!$P$30</definedName>
    <definedName name="Rem.AcreedoresPendientesPagoCerrados.Mun.Anio1">M_Liquidacion!$I$30</definedName>
    <definedName name="Rem.AcreedoresPendientesPagoCerrados.Mun.Anio2">M_Liquidacion!$H$30</definedName>
    <definedName name="Rem.AcreedoresPendientesPagoCerrados.Mun.Anio3">M_Liquidacion!$G$30</definedName>
    <definedName name="Rem.AcreedoresPendientesPagoCerrados.Prov.Anio1">M_Liquidacion!$L$30</definedName>
    <definedName name="Rem.AcreedoresPendientesPagoCerrados.Prov.Anio2">M_Liquidacion!$K$30</definedName>
    <definedName name="Rem.AcreedoresPendientesPagoCerrados.Prov.Anio3">M_Liquidacion!$J$30</definedName>
    <definedName name="Rem.AcreedoresPendientesPagoCerrados.Rango.Anio1">M_Liquidacion!$O$30</definedName>
    <definedName name="Rem.AcreedoresPendientesPagoCerrados.Rango.Anio2">M_Liquidacion!$N$30</definedName>
    <definedName name="Rem.AcreedoresPendientesPagoCerrados.Rango.Anio3">M_Liquidacion!$M$30</definedName>
    <definedName name="Rem.AcreedoresPendientesPagoCorriente.Est.Anio1">M_Liquidacion!$R$29</definedName>
    <definedName name="Rem.AcreedoresPendientesPagoCorriente.Est.Anio2">M_Liquidacion!$Q$29</definedName>
    <definedName name="Rem.AcreedoresPendientesPagoCorriente.Est.Anio3">M_Liquidacion!$P$29</definedName>
    <definedName name="Rem.AcreedoresPendientesPagoCorriente.Mun.Anio1">M_Liquidacion!$I$29</definedName>
    <definedName name="Rem.AcreedoresPendientesPagoCorriente.Mun.Anio2">M_Liquidacion!$H$29</definedName>
    <definedName name="Rem.AcreedoresPendientesPagoCorriente.Mun.Anio3">M_Liquidacion!$G$29</definedName>
    <definedName name="Rem.AcreedoresPendientesPagoCorriente.Prov.Anio1">M_Liquidacion!$L$29</definedName>
    <definedName name="Rem.AcreedoresPendientesPagoCorriente.Prov.Anio2">M_Liquidacion!$K$29</definedName>
    <definedName name="Rem.AcreedoresPendientesPagoCorriente.Prov.Anio3">M_Liquidacion!$J$29</definedName>
    <definedName name="Rem.AcreedoresPendientesPagoCorriente.Rango.Anio1">M_Liquidacion!$O$29</definedName>
    <definedName name="Rem.AcreedoresPendientesPagoCorriente.Rango.Anio2">M_Liquidacion!$N$29</definedName>
    <definedName name="Rem.AcreedoresPendientesPagoCorriente.Rango.Anio3">M_Liquidacion!$M$29</definedName>
    <definedName name="Rem.AcreedoresPendientesPagoOtras.Est.Anio1">M_Liquidacion!$R$31</definedName>
    <definedName name="Rem.AcreedoresPendientesPagoOtras.Est.Anio2">M_Liquidacion!$Q$31</definedName>
    <definedName name="Rem.AcreedoresPendientesPagoOtras.Est.Anio3">M_Liquidacion!$P$31</definedName>
    <definedName name="Rem.AcreedoresPendientesPagoOtras.Mun.Anio1">M_Liquidacion!$I$31</definedName>
    <definedName name="Rem.AcreedoresPendientesPagoOtras.Mun.Anio2">M_Liquidacion!$H$31</definedName>
    <definedName name="Rem.AcreedoresPendientesPagoOtras.Mun.Anio3">M_Liquidacion!$G$31</definedName>
    <definedName name="Rem.AcreedoresPendientesPagoOtras.Prov.Anio1">M_Liquidacion!$L$31</definedName>
    <definedName name="Rem.AcreedoresPendientesPagoOtras.Prov.Anio2">M_Liquidacion!$K$31</definedName>
    <definedName name="Rem.AcreedoresPendientesPagoOtras.Prov.Anio3">M_Liquidacion!$J$31</definedName>
    <definedName name="Rem.AcreedoresPendientesPagoOtras.Rango.Anio1">M_Liquidacion!$O$31</definedName>
    <definedName name="Rem.AcreedoresPendientesPagoOtras.Rango.Anio2">M_Liquidacion!$N$31</definedName>
    <definedName name="Rem.AcreedoresPendientesPagoOtras.Rango.Anio3">M_Liquidacion!$M$31</definedName>
    <definedName name="Rem.DeudoresPendientesCobro.Est.Anio1">M_Liquidacion!$R$24</definedName>
    <definedName name="Rem.DeudoresPendientesCobro.Est.Anio2">M_Liquidacion!$Q$24</definedName>
    <definedName name="Rem.DeudoresPendientesCobro.Est.Anio3">M_Liquidacion!$P$24</definedName>
    <definedName name="Rem.DeudoresPendientesCobro.Mun.Anio1">M_Liquidacion!$I$24</definedName>
    <definedName name="Rem.DeudoresPendientesCobro.Mun.Anio2">M_Liquidacion!$H$24</definedName>
    <definedName name="Rem.DeudoresPendientesCobro.Mun.Anio3">M_Liquidacion!$G$24</definedName>
    <definedName name="Rem.DeudoresPendientesCobro.Prov.Anio1">M_Liquidacion!$L$24</definedName>
    <definedName name="Rem.DeudoresPendientesCobro.Prov.Anio2">M_Liquidacion!$K$24</definedName>
    <definedName name="Rem.DeudoresPendientesCobro.Prov.Anio3">M_Liquidacion!$J$24</definedName>
    <definedName name="Rem.DeudoresPendientesCobro.Rango.Anio1">M_Liquidacion!$O$24</definedName>
    <definedName name="Rem.DeudoresPendientesCobro.Rango.Anio2">M_Liquidacion!$N$24</definedName>
    <definedName name="Rem.DeudoresPendientesCobro.Rango.Anio3">M_Liquidacion!$M$24</definedName>
    <definedName name="Rem.DeudoresPendientesCobroCerrados.Est.Anio1">M_Liquidacion!$R$26</definedName>
    <definedName name="Rem.DeudoresPendientesCobroCerrados.Est.Anio2">M_Liquidacion!$Q$26</definedName>
    <definedName name="Rem.DeudoresPendientesCobroCerrados.Est.Anio3">M_Liquidacion!$P$26</definedName>
    <definedName name="Rem.DeudoresPendientesCobroCerrados.Mun.Anio1">M_Liquidacion!$I$26</definedName>
    <definedName name="Rem.DeudoresPendientesCobroCerrados.Mun.Anio2">M_Liquidacion!$H$26</definedName>
    <definedName name="Rem.DeudoresPendientesCobroCerrados.Mun.Anio3">M_Liquidacion!$G$26</definedName>
    <definedName name="Rem.DeudoresPendientesCobroCerrados.Prov.Anio1">M_Liquidacion!$L$26</definedName>
    <definedName name="Rem.DeudoresPendientesCobroCerrados.Prov.Anio2">M_Liquidacion!$K$26</definedName>
    <definedName name="Rem.DeudoresPendientesCobroCerrados.Prov.Anio3">M_Liquidacion!$J$26</definedName>
    <definedName name="Rem.DeudoresPendientesCobroCerrados.Rango.Anio1">M_Liquidacion!$O$26</definedName>
    <definedName name="Rem.DeudoresPendientesCobroCerrados.Rango.Anio2">M_Liquidacion!$N$26</definedName>
    <definedName name="Rem.DeudoresPendientesCobroCerrados.Rango.Anio3">M_Liquidacion!$M$26</definedName>
    <definedName name="Rem.DeudoresPendientesCobroCorriente.Est.Anio1">M_Liquidacion!$R$25</definedName>
    <definedName name="Rem.DeudoresPendientesCobroCorriente.Est.Anio2">M_Liquidacion!$Q$25</definedName>
    <definedName name="Rem.DeudoresPendientesCobroCorriente.Est.Anio3">M_Liquidacion!$P$25</definedName>
    <definedName name="Rem.DeudoresPendientesCobroCorriente.Mun.Anio1">M_Liquidacion!$I$25</definedName>
    <definedName name="Rem.DeudoresPendientesCobroCorriente.Mun.Anio2">M_Liquidacion!$H$25</definedName>
    <definedName name="Rem.DeudoresPendientesCobroCorriente.Mun.Anio3">M_Liquidacion!$G$25</definedName>
    <definedName name="Rem.DeudoresPendientesCobroCorriente.Prov.Anio1">M_Liquidacion!$L$25</definedName>
    <definedName name="Rem.DeudoresPendientesCobroCorriente.Prov.Anio2">M_Liquidacion!$K$25</definedName>
    <definedName name="Rem.DeudoresPendientesCobroCorriente.Prov.Anio3">M_Liquidacion!$J$25</definedName>
    <definedName name="Rem.DeudoresPendientesCobroCorriente.Rango.Anio1">M_Liquidacion!$O$25</definedName>
    <definedName name="Rem.DeudoresPendientesCobroCorriente.Rango.Anio2">M_Liquidacion!$N$25</definedName>
    <definedName name="Rem.DeudoresPendientesCobroCorriente.Rango.Anio3">M_Liquidacion!$M$25</definedName>
    <definedName name="Rem.DeudoresPendientesCobroOtras.Est.Anio1">M_Liquidacion!$R$27</definedName>
    <definedName name="Rem.DeudoresPendientesCobroOtras.Est.Anio2">M_Liquidacion!$Q$27</definedName>
    <definedName name="Rem.DeudoresPendientesCobroOtras.Est.Anio3">M_Liquidacion!$P$27</definedName>
    <definedName name="Rem.DeudoresPendientesCobroOtras.Mun.Anio1">M_Liquidacion!$I$27</definedName>
    <definedName name="Rem.DeudoresPendientesCobroOtras.Mun.Anio2">M_Liquidacion!$H$27</definedName>
    <definedName name="Rem.DeudoresPendientesCobroOtras.Mun.Anio3">M_Liquidacion!$G$27</definedName>
    <definedName name="Rem.DeudoresPendientesCobroOtras.Prov.Anio1">M_Liquidacion!$L$27</definedName>
    <definedName name="Rem.DeudoresPendientesCobroOtras.Prov.Anio2">M_Liquidacion!$K$27</definedName>
    <definedName name="Rem.DeudoresPendientesCobroOtras.Prov.Anio3">M_Liquidacion!$J$27</definedName>
    <definedName name="Rem.DeudoresPendientesCobroOtras.Rango.Anio1">M_Liquidacion!$O$27</definedName>
    <definedName name="Rem.DeudoresPendientesCobroOtras.Rango.Anio2">M_Liquidacion!$N$27</definedName>
    <definedName name="Rem.DeudoresPendientesCobroOtras.Rango.Anio3">M_Liquidacion!$M$27</definedName>
    <definedName name="Rem.ExcesoFinanciacionAfectada.Est.Anio1">M_Liquidacion!$R$37</definedName>
    <definedName name="Rem.ExcesoFinanciacionAfectada.Est.Anio2">M_Liquidacion!$Q$37</definedName>
    <definedName name="Rem.ExcesoFinanciacionAfectada.Est.Anio3">M_Liquidacion!$P$37</definedName>
    <definedName name="Rem.ExcesoFinanciacionAfectada.Mun.Anio1">M_Liquidacion!$I$37</definedName>
    <definedName name="Rem.ExcesoFinanciacionAfectada.Mun.Anio2">M_Liquidacion!$H$37</definedName>
    <definedName name="Rem.ExcesoFinanciacionAfectada.Mun.Anio3">M_Liquidacion!$G$37</definedName>
    <definedName name="Rem.ExcesoFinanciacionAfectada.Prov.Anio1">M_Liquidacion!$L$37</definedName>
    <definedName name="Rem.ExcesoFinanciacionAfectada.Prov.Anio2">M_Liquidacion!$K$37</definedName>
    <definedName name="Rem.ExcesoFinanciacionAfectada.Prov.Anio3">M_Liquidacion!$J$37</definedName>
    <definedName name="Rem.ExcesoFinanciacionAfectada.Rango.Anio1">M_Liquidacion!$O$37</definedName>
    <definedName name="Rem.ExcesoFinanciacionAfectada.Rango.Anio2">M_Liquidacion!$N$37</definedName>
    <definedName name="Rem.ExcesoFinanciacionAfectada.Rango.Anio3">M_Liquidacion!$M$37</definedName>
    <definedName name="Rem.FondosLiquidos.Est.Anio1">M_Liquidacion!$R$35</definedName>
    <definedName name="Rem.FondosLiquidos.Est.Anio2">M_Liquidacion!$Q$35</definedName>
    <definedName name="Rem.FondosLiquidos.Est.Anio3">M_Liquidacion!$P$35</definedName>
    <definedName name="Rem.FondosLiquidos.Mun.Anio1">M_Liquidacion!$I$35</definedName>
    <definedName name="Rem.FondosLiquidos.Mun.Anio2">M_Liquidacion!$H$35</definedName>
    <definedName name="Rem.FondosLiquidos.Mun.Anio3">M_Liquidacion!$G$35</definedName>
    <definedName name="Rem.FondosLiquidos.Prov.Anio1">M_Liquidacion!$L$35</definedName>
    <definedName name="Rem.FondosLiquidos.Prov.Anio2">M_Liquidacion!$K$35</definedName>
    <definedName name="Rem.FondosLiquidos.Prov.Anio3">M_Liquidacion!$J$35</definedName>
    <definedName name="Rem.FondosLiquidos.Rango.Anio1">M_Liquidacion!$O$35</definedName>
    <definedName name="Rem.FondosLiquidos.Rango.Anio2">M_Liquidacion!$N$35</definedName>
    <definedName name="Rem.FondosLiquidos.Rango.Anio3">M_Liquidacion!$M$35</definedName>
    <definedName name="Rem.PartidasPendientesAplicacion.Est.Anio1">M_Liquidacion!$R$32</definedName>
    <definedName name="Rem.PartidasPendientesAplicacion.Est.Anio2">M_Liquidacion!$Q$32</definedName>
    <definedName name="Rem.PartidasPendientesAplicacion.Est.Anio3">M_Liquidacion!$P$32</definedName>
    <definedName name="Rem.PartidasPendientesAplicacion.Mun.Anio1">M_Liquidacion!$I$32</definedName>
    <definedName name="Rem.PartidasPendientesAplicacion.Mun.Anio2">M_Liquidacion!$H$32</definedName>
    <definedName name="Rem.PartidasPendientesAplicacion.Mun.Anio3">M_Liquidacion!$G$32</definedName>
    <definedName name="Rem.PartidasPendientesAplicacion.Prov.Anio1">M_Liquidacion!$L$32</definedName>
    <definedName name="Rem.PartidasPendientesAplicacion.Prov.Anio2">M_Liquidacion!$K$32</definedName>
    <definedName name="Rem.PartidasPendientesAplicacion.Prov.Anio3">M_Liquidacion!$J$32</definedName>
    <definedName name="Rem.PartidasPendientesAplicacion.Rango.Anio1">M_Liquidacion!$O$32</definedName>
    <definedName name="Rem.PartidasPendientesAplicacion.Rango.Anio2">M_Liquidacion!$N$32</definedName>
    <definedName name="Rem.PartidasPendientesAplicacion.Rango.Anio3">M_Liquidacion!$M$32</definedName>
    <definedName name="Rem.PartidasPendientesAplicacionGastos.Est.Anio1">M_Liquidacion!$R$34</definedName>
    <definedName name="Rem.PartidasPendientesAplicacionGastos.Est.Anio2">M_Liquidacion!$Q$34</definedName>
    <definedName name="Rem.PartidasPendientesAplicacionGastos.Est.Anio3">M_Liquidacion!$P$34</definedName>
    <definedName name="Rem.PartidasPendientesAplicacionGastos.Mun.Anio1">M_Liquidacion!$I$34</definedName>
    <definedName name="Rem.PartidasPendientesAplicacionGastos.Mun.Anio2">M_Liquidacion!$H$34</definedName>
    <definedName name="Rem.PartidasPendientesAplicacionGastos.Mun.Anio3">M_Liquidacion!$G$34</definedName>
    <definedName name="Rem.PartidasPendientesAplicacionGastos.Prov.Anio1">M_Liquidacion!$L$34</definedName>
    <definedName name="Rem.PartidasPendientesAplicacionGastos.Prov.Anio2">M_Liquidacion!$K$34</definedName>
    <definedName name="Rem.PartidasPendientesAplicacionGastos.Prov.Anio3">M_Liquidacion!$J$34</definedName>
    <definedName name="Rem.PartidasPendientesAplicacionGastos.Rango.Anio1">M_Liquidacion!$O$34</definedName>
    <definedName name="Rem.PartidasPendientesAplicacionGastos.Rango.Anio2">M_Liquidacion!$N$34</definedName>
    <definedName name="Rem.PartidasPendientesAplicacionGastos.Rango.Anio3">M_Liquidacion!$M$34</definedName>
    <definedName name="Rem.PartidasPendientesAplicacionIngresos.Est.Anio1">M_Liquidacion!$R$33</definedName>
    <definedName name="Rem.PartidasPendientesAplicacionIngresos.Est.Anio2">M_Liquidacion!$Q$33</definedName>
    <definedName name="Rem.PartidasPendientesAplicacionIngresos.Est.Anio3">M_Liquidacion!$P$33</definedName>
    <definedName name="Rem.PartidasPendientesAplicacionIngresos.Mun.Anio1">M_Liquidacion!$I$33</definedName>
    <definedName name="Rem.PartidasPendientesAplicacionIngresos.Mun.Anio2">M_Liquidacion!$H$33</definedName>
    <definedName name="Rem.PartidasPendientesAplicacionIngresos.Mun.Anio3">M_Liquidacion!$G$33</definedName>
    <definedName name="Rem.PartidasPendientesAplicacionIngresos.Prov.Anio1">M_Liquidacion!$L$33</definedName>
    <definedName name="Rem.PartidasPendientesAplicacionIngresos.Prov.Anio2">M_Liquidacion!$K$33</definedName>
    <definedName name="Rem.PartidasPendientesAplicacionIngresos.Prov.Anio3">M_Liquidacion!$J$33</definedName>
    <definedName name="Rem.PartidasPendientesAplicacionIngresos.Rango.Anio1">M_Liquidacion!$O$33</definedName>
    <definedName name="Rem.PartidasPendientesAplicacionIngresos.Rango.Anio2">M_Liquidacion!$N$33</definedName>
    <definedName name="Rem.PartidasPendientesAplicacionIngresos.Rango.Anio3">M_Liquidacion!$M$33</definedName>
    <definedName name="Rem.RemanenteTesoreria.Est.Anio1">M_Liquidacion!$R$40</definedName>
    <definedName name="Rem.RemanenteTesoreria.Est.Anio2">M_Liquidacion!$Q$40</definedName>
    <definedName name="Rem.RemanenteTesoreria.Est.Anio3">M_Liquidacion!$P$40</definedName>
    <definedName name="Rem.RemanenteTesoreria.Mun.Anio1">M_Liquidacion!$I$40</definedName>
    <definedName name="Rem.RemanenteTesoreria.Mun.Anio2">M_Liquidacion!$H$40</definedName>
    <definedName name="Rem.RemanenteTesoreria.Mun.Anio3">M_Liquidacion!$G$40</definedName>
    <definedName name="Rem.RemanenteTesoreria.Prov.Anio1">M_Liquidacion!$L$40</definedName>
    <definedName name="Rem.RemanenteTesoreria.Prov.Anio2">M_Liquidacion!$K$40</definedName>
    <definedName name="Rem.RemanenteTesoreria.Prov.Anio3">M_Liquidacion!$J$40</definedName>
    <definedName name="Rem.RemanenteTesoreria.Rango.Anio1">M_Liquidacion!$O$40</definedName>
    <definedName name="Rem.RemanenteTesoreria.Rango.Anio2">M_Liquidacion!$N$40</definedName>
    <definedName name="Rem.RemanenteTesoreria.Rango.Anio3">M_Liquidacion!$M$40</definedName>
    <definedName name="Rem.RemanenteTesoreriaGastosGen.Est.Anio1">M_Liquidacion!$R$41</definedName>
    <definedName name="Rem.RemanenteTesoreriaGastosGen.Est.Anio2">M_Liquidacion!$Q$41</definedName>
    <definedName name="Rem.RemanenteTesoreriaGastosGen.Est.Anio3">M_Liquidacion!$P$41</definedName>
    <definedName name="Rem.RemanenteTesoreriaGastosGen.Mun.Anio1">M_Liquidacion!$I$41</definedName>
    <definedName name="Rem.RemanenteTesoreriaGastosGen.Mun.Anio2">M_Liquidacion!$H$41</definedName>
    <definedName name="Rem.RemanenteTesoreriaGastosGen.Mun.Anio3">M_Liquidacion!$G$41</definedName>
    <definedName name="Rem.RemanenteTesoreriaGastosGen.Prov.Anio1">M_Liquidacion!$L$41</definedName>
    <definedName name="Rem.RemanenteTesoreriaGastosGen.Prov.Anio2">M_Liquidacion!$K$41</definedName>
    <definedName name="Rem.RemanenteTesoreriaGastosGen.Prov.Anio3">M_Liquidacion!$J$41</definedName>
    <definedName name="Rem.RemanenteTesoreriaGastosGen.Rango.Anio1">M_Liquidacion!$O$41</definedName>
    <definedName name="Rem.RemanenteTesoreriaGastosGen.Rango.Anio2">M_Liquidacion!$N$41</definedName>
    <definedName name="Rem.RemanenteTesoreriaGastosGen.Rango.Anio3">M_Liquidacion!$M$41</definedName>
    <definedName name="Rem.RemenanteTesoreriaAjustado.Est.Anio1">M_Liquidacion!$R$42</definedName>
    <definedName name="Rem.RemenanteTesoreriaAjustado.Est.Anio2">M_Liquidacion!$Q$42</definedName>
    <definedName name="Rem.RemenanteTesoreriaAjustado.Est.Anio3">M_Liquidacion!$P$42</definedName>
    <definedName name="Rem.RemenanteTesoreriaAjustado.Mun.Anio1">M_Liquidacion!$I$42</definedName>
    <definedName name="Rem.RemenanteTesoreriaAjustado.Mun.Anio2">M_Liquidacion!$H$42</definedName>
    <definedName name="Rem.RemenanteTesoreriaAjustado.Mun.Anio3">M_Liquidacion!$G$42</definedName>
    <definedName name="Rem.RemenanteTesoreriaAjustado.Prov.Anio1">M_Liquidacion!$L$42</definedName>
    <definedName name="Rem.RemenanteTesoreriaAjustado.Prov.Anio2">M_Liquidacion!$K$42</definedName>
    <definedName name="Rem.RemenanteTesoreriaAjustado.Prov.Anio3">M_Liquidacion!$J$42</definedName>
    <definedName name="Rem.RemenanteTesoreriaAjustado.Rango.Anio1">M_Liquidacion!$O$42</definedName>
    <definedName name="Rem.RemenanteTesoreriaAjustado.Rango.Anio2">M_Liquidacion!$N$42</definedName>
    <definedName name="Rem.RemenanteTesoreriaAjustado.Rango.Anio3">M_Liquidacion!$M$42</definedName>
    <definedName name="Rem.SaldoDudosoCobro.Est.Anio1">M_Liquidacion!$R$36</definedName>
    <definedName name="Rem.SaldoDudosoCobro.Est.Anio2">M_Liquidacion!$Q$36</definedName>
    <definedName name="Rem.SaldoDudosoCobro.Est.Anio3">M_Liquidacion!$P$36</definedName>
    <definedName name="Rem.SaldoDudosoCobro.Mun.Anio1">M_Liquidacion!$I$36</definedName>
    <definedName name="Rem.SaldoDudosoCobro.Mun.Anio2">M_Liquidacion!$H$36</definedName>
    <definedName name="Rem.SaldoDudosoCobro.Mun.Anio3">M_Liquidacion!$G$36</definedName>
    <definedName name="Rem.SaldoDudosoCobro.Prov.Anio1">M_Liquidacion!$L$36</definedName>
    <definedName name="Rem.SaldoDudosoCobro.Prov.Anio2">M_Liquidacion!$K$36</definedName>
    <definedName name="Rem.SaldoDudosoCobro.Prov.Anio3">M_Liquidacion!$J$36</definedName>
    <definedName name="Rem.SaldoDudosoCobro.Rango.Anio1">M_Liquidacion!$O$36</definedName>
    <definedName name="Rem.SaldoDudosoCobro.Rango.Anio2">M_Liquidacion!$N$36</definedName>
    <definedName name="Rem.SaldoDudosoCobro.Rango.Anio3">M_Liquidacion!$M$36</definedName>
    <definedName name="Rem.SaldoObligacionesDevolucionIngresosPendientes31.Est.Anio1">M_Liquidacion!$R$39</definedName>
    <definedName name="Rem.SaldoObligacionesDevolucionIngresosPendientes31.Est.Anio2">M_Liquidacion!$Q$39</definedName>
    <definedName name="Rem.SaldoObligacionesDevolucionIngresosPendientes31.Est.Anio3">M_Liquidacion!$P$39</definedName>
    <definedName name="Rem.SaldoObligacionesDevolucionIngresosPendientes31.Mun.Anio1">M_Liquidacion!$I$39</definedName>
    <definedName name="Rem.SaldoObligacionesDevolucionIngresosPendientes31.Mun.Anio2">M_Liquidacion!$H$39</definedName>
    <definedName name="Rem.SaldoObligacionesDevolucionIngresosPendientes31.Mun.Anio3">M_Liquidacion!$G$39</definedName>
    <definedName name="Rem.SaldoObligacionesDevolucionIngresosPendientes31.Prov.Anio1">M_Liquidacion!$L$39</definedName>
    <definedName name="Rem.SaldoObligacionesDevolucionIngresosPendientes31.Prov.Anio2">M_Liquidacion!$K$39</definedName>
    <definedName name="Rem.SaldoObligacionesDevolucionIngresosPendientes31.Prov.Anio3">M_Liquidacion!$J$39</definedName>
    <definedName name="Rem.SaldoObligacionesDevolucionIngresosPendientes31.Rango.Anio1">M_Liquidacion!$O$39</definedName>
    <definedName name="Rem.SaldoObligacionesDevolucionIngresosPendientes31.Rango.Anio2">M_Liquidacion!$N$39</definedName>
    <definedName name="Rem.SaldoObligacionesDevolucionIngresosPendientes31.Rango.Anio3">M_Liquidacion!$M$39</definedName>
    <definedName name="Rem.SaldoObligacionesPendientes31.Est.Anio1">M_Liquidacion!$R$38</definedName>
    <definedName name="Rem.SaldoObligacionesPendientes31.Est.Anio2">M_Liquidacion!$Q$38</definedName>
    <definedName name="Rem.SaldoObligacionesPendientes31.Est.Anio3">M_Liquidacion!$P$38</definedName>
    <definedName name="Rem.SaldoObligacionesPendientes31.Mun.Anio1">M_Liquidacion!$I$38</definedName>
    <definedName name="Rem.SaldoObligacionesPendientes31.Mun.Anio2">M_Liquidacion!$H$38</definedName>
    <definedName name="Rem.SaldoObligacionesPendientes31.Mun.Anio3">M_Liquidacion!$G$38</definedName>
    <definedName name="Rem.SaldoObligacionesPendientes31.Prov.Anio1">M_Liquidacion!$L$38</definedName>
    <definedName name="Rem.SaldoObligacionesPendientes31.Prov.Anio2">M_Liquidacion!$K$38</definedName>
    <definedName name="Rem.SaldoObligacionesPendientes31.Prov.Anio3">M_Liquidacion!$J$38</definedName>
    <definedName name="Rem.SaldoObligacionesPendientes31.Rango.Anio1">M_Liquidacion!$O$38</definedName>
    <definedName name="Rem.SaldoObligacionesPendientes31.Rango.Anio2">M_Liquidacion!$N$38</definedName>
    <definedName name="Rem.SaldoObligacionesPendientes31.Rango.Anio3">M_Liquidacion!$M$38</definedName>
  </definedNames>
  <calcPr calcId="144525"/>
  <extLst>
    <ext uri="GoogleSheetsCustomDataVersion1">
      <go:sheetsCustomData xmlns:go="http://customooxmlschemas.google.com/" r:id="rId6" roundtripDataSignature="AMtx7mh4DVCVzdhXwXL3fPvOWwTrgvrJDw=="/>
    </ext>
  </extLst>
</workbook>
</file>

<file path=xl/calcChain.xml><?xml version="1.0" encoding="utf-8"?>
<calcChain xmlns="http://schemas.openxmlformats.org/spreadsheetml/2006/main">
  <c r="R2" i="2" l="1"/>
  <c r="Q2" i="2"/>
  <c r="P2" i="2"/>
  <c r="O2" i="2"/>
  <c r="N2" i="2"/>
  <c r="M2" i="2"/>
  <c r="L2" i="2"/>
  <c r="K2" i="2"/>
  <c r="J2" i="2"/>
  <c r="I2" i="2"/>
  <c r="H2" i="2"/>
  <c r="G2" i="2"/>
  <c r="B43" i="1"/>
  <c r="B42" i="1"/>
  <c r="G40" i="1"/>
  <c r="E40" i="1"/>
  <c r="D40" i="1"/>
  <c r="G37" i="1"/>
  <c r="E37" i="1"/>
  <c r="D37" i="1"/>
  <c r="G34" i="1"/>
  <c r="E34" i="1"/>
  <c r="D34" i="1"/>
  <c r="G31" i="1"/>
  <c r="E31" i="1"/>
  <c r="D31" i="1"/>
  <c r="G28" i="1"/>
  <c r="E28" i="1"/>
  <c r="D28" i="1"/>
  <c r="G25" i="1"/>
  <c r="E25" i="1"/>
  <c r="D25" i="1"/>
  <c r="G22" i="1"/>
  <c r="E22" i="1"/>
  <c r="D22" i="1"/>
  <c r="G19" i="1"/>
  <c r="E19" i="1"/>
  <c r="D19" i="1"/>
  <c r="G16" i="1"/>
  <c r="E16" i="1"/>
  <c r="D16" i="1"/>
  <c r="G13" i="1"/>
  <c r="E13" i="1"/>
  <c r="D13" i="1"/>
  <c r="G10" i="1"/>
  <c r="E10" i="1"/>
  <c r="D10" i="1"/>
  <c r="D7" i="1"/>
</calcChain>
</file>

<file path=xl/comments1.xml><?xml version="1.0" encoding="utf-8"?>
<comments xmlns="http://schemas.openxmlformats.org/spreadsheetml/2006/main">
  <authors>
    <author/>
  </authors>
  <commentList>
    <comment ref="M1" authorId="0">
      <text>
        <r>
          <rPr>
            <sz val="10"/>
            <color theme="1"/>
            <rFont val="Calibri"/>
          </rPr>
          <t>======
ID#AAAAMft2vVU
dsanchez    (2021-06-09 11:09:41)
Municipios de todo el estado en el mismo rango 0 - 500 - 5000 - 20000 - 50000 - 250000 que el municipio</t>
        </r>
      </text>
    </comment>
    <comment ref="F3" authorId="0">
      <text>
        <r>
          <rPr>
            <sz val="10"/>
            <color theme="1"/>
            <rFont val="Calibri"/>
          </rPr>
          <t>======
ID#AAAAMft2vVY
dsanchez    (2021-06-09 11:09:41)
Nº de habitantes de los municipios informados</t>
        </r>
      </text>
    </comment>
    <comment ref="F4" authorId="0">
      <text>
        <r>
          <rPr>
            <sz val="10"/>
            <color theme="1"/>
            <rFont val="Calibri"/>
          </rPr>
          <t>======
ID#AAAAMft2vVQ
dsanchez    (2021-06-09 11:09:41)
Nº de inmuebles de los municipios informados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tPDO+CW3Ow9LePR6zZuqFTlvsnQ=="/>
    </ext>
  </extLst>
</comments>
</file>

<file path=xl/sharedStrings.xml><?xml version="1.0" encoding="utf-8"?>
<sst xmlns="http://schemas.openxmlformats.org/spreadsheetml/2006/main" count="173" uniqueCount="116">
  <si>
    <t xml:space="preserve"> </t>
  </si>
  <si>
    <r>
      <rPr>
        <b/>
        <sz val="9"/>
        <color rgb="FF00B388"/>
        <rFont val="Calibri"/>
      </rPr>
      <t xml:space="preserve">MIS INFORMES </t>
    </r>
    <r>
      <rPr>
        <sz val="9"/>
        <color rgb="FF808080"/>
        <rFont val="Calibri"/>
      </rPr>
      <t>Ratios Económicos</t>
    </r>
  </si>
  <si>
    <t>DEFINICIÓN</t>
  </si>
  <si>
    <t>Analizan la estructura de ingresos del municipio, poniendo en relación distintas magnitudes relativas a los cobros y los capítulos de ingresos de la liquidación municipal.</t>
  </si>
  <si>
    <t>Ayuntamiento de Las Rozas de Madrid</t>
  </si>
  <si>
    <t>MEDIAS</t>
  </si>
  <si>
    <t>RANGO
POBLACIÓN</t>
  </si>
  <si>
    <t>ESTATAL</t>
  </si>
  <si>
    <t>INGRESOS POR HABITANTE</t>
  </si>
  <si>
    <t>FÓRMULA</t>
  </si>
  <si>
    <t xml:space="preserve"> - Es útil para conocer la capacidad de generación de ingresos del municipio
   en relación con el número de habitantes del mismo.</t>
  </si>
  <si>
    <t>Total ingresos</t>
  </si>
  <si>
    <t>·</t>
  </si>
  <si>
    <t>Número de habitantes</t>
  </si>
  <si>
    <t>INGRESOS CORRIENTES PROPIOS</t>
  </si>
  <si>
    <t xml:space="preserve"> - Indica que parte de los ingresos corrientes del municipio se generan por 
   él mismo y por tanto su grado de autonomía para afrontar sus gastos 
   corrientes.</t>
  </si>
  <si>
    <t>Ingresos corrientes propios
(Cap. I a III y V)</t>
  </si>
  <si>
    <t>Ingresos corrientes</t>
  </si>
  <si>
    <t>INGRESOS CORRIENTES PROPIOS POR HABITANTE</t>
  </si>
  <si>
    <t xml:space="preserve"> - Indica los ingresos anuales medios que obtiene el municipio por cada
   habitante. 
 - Es uno de los principales ratios que nos permite medir la presión fiscal 
   que el ayuntamiento impone por habitante.</t>
  </si>
  <si>
    <t>INGRESOS CORRIENTES</t>
  </si>
  <si>
    <t xml:space="preserve"> - Muestra el peso de los ingresos corrientes sobre el total de derechos 
   reconocidos netos del municipio. 
 - Nos permite conocer la proporción de ingresos que dedica el Ayuntamiento
   a financiar su actividad corriente o de funcionamiento.</t>
  </si>
  <si>
    <t>Ingresos corrientes 
(Cap. I a V)</t>
  </si>
  <si>
    <t>INGRESOS CORRIENTES POR HABITANTE</t>
  </si>
  <si>
    <t xml:space="preserve"> - Nos permite conocer los ingresos anuales con los que cuenta el municipio
   por habitante para financiar su funcionamiento o actividad habitual. 
 - Ingresos propios, aportados por los ciudadanos, más ingresos ajenos, 
   aportados por la administración central o autonómica.</t>
  </si>
  <si>
    <t>INGRESOS NO CORRIENTES</t>
  </si>
  <si>
    <t xml:space="preserve"> - Muestra el peso de los ingresos no corrientes sobre el total de derechos 
   reconocidos netos del municipio. 
 - Nos permite conocer la proporción de ingresos que obtiene el Ayuntamiento
   no recurrentes, atípicos, que en la mayoría de las ocasiones financiarán 
   inversiones.</t>
  </si>
  <si>
    <t>Ingresos no corrientes 
(VI a IX)</t>
  </si>
  <si>
    <t>INGRESOS NO CORRIENTES POR HABITANTE</t>
  </si>
  <si>
    <t xml:space="preserve"> - Nos permite conocer los ingresos anuales, atípicos y no recurrentes con los
   que cuenta el municipio por habitante. 
 - El origen de estos ingresos  suelen ser ventas del patrimonio del propio 
   Ayuntamiento, ingresos que realice la administración central o subvenciones
   para una determinada inversión o finalidad.</t>
  </si>
  <si>
    <t>PRESIÓN FISCAL POR HABITANTE</t>
  </si>
  <si>
    <t xml:space="preserve"> - Determina el esfuerzo impositivo realizado por habitante. 
 - Nos indica el importe medio que cada habitante aporta para financiar el 
   funcionamiento habitual del Ayuntamiento. 
 - Es el principal ratio para medir la presión fiscal que ejerce el municipio.</t>
  </si>
  <si>
    <t>Total ingresos 
capítulos I, II y III</t>
  </si>
  <si>
    <t>PRESIÓN FISCAL POR INMUEBLE</t>
  </si>
  <si>
    <t xml:space="preserve"> - Determina el esfuerzo impositivo realizado por cada inmueble. 
 - Nos indica el importe medio que cada inmueble aporta para financiar el 
   funcionamiento habitual del Ayuntamiento. 
 - Es el principal ratio para medir la presión fiscal que ejerce el municipio.</t>
  </si>
  <si>
    <t>Censo de inmuebles</t>
  </si>
  <si>
    <t>REALIZACIÓN DE COBROS</t>
  </si>
  <si>
    <t xml:space="preserve"> - Nos permite calcular la caja o liquidez que obtendremos de los derechos 
   reconocidos en el año. 
 - Un bajo porcentaje de este ratio pone de manifiesto un procedimiento 
   de recaudación ineficiente. 
 - Este ratio es importante para poder elaborar un Plan de Tesorería correctamente.</t>
  </si>
  <si>
    <t>Recaudación neta 
ej. corriente</t>
  </si>
  <si>
    <t>Derechos reconocidos netos
del ejercicio corriente</t>
  </si>
  <si>
    <t>PERIODO MEDIO DE COBRO</t>
  </si>
  <si>
    <t xml:space="preserve"> - Refleja el número de días que por término medio tarda la entidad en 
   recaudar sus derechos.
</t>
  </si>
  <si>
    <t>Derechos pendientes de cobro
del ejercicio corriente  x 365</t>
  </si>
  <si>
    <t>Datos de Contexto</t>
  </si>
  <si>
    <t>Código</t>
  </si>
  <si>
    <t>Denominación</t>
  </si>
  <si>
    <t>Datos del Municipio</t>
  </si>
  <si>
    <t>Datos de la Provincia</t>
  </si>
  <si>
    <t>Datos del Rango de Población</t>
  </si>
  <si>
    <t>Datos del Estado</t>
  </si>
  <si>
    <t>Código Municipio</t>
  </si>
  <si>
    <t>28127</t>
  </si>
  <si>
    <t>Generales</t>
  </si>
  <si>
    <t>Nº de Habitantes Informados</t>
  </si>
  <si>
    <t>Nombre Municipio</t>
  </si>
  <si>
    <t>Rozas de Madrid (Las)</t>
  </si>
  <si>
    <t>Nº de Inmuebles Informados</t>
  </si>
  <si>
    <t>Nombre Entidad</t>
  </si>
  <si>
    <t>Liquidación Ingresos</t>
  </si>
  <si>
    <t>1</t>
  </si>
  <si>
    <t>CAP. I IMPUESTOS DIRECTOS</t>
  </si>
  <si>
    <t>Año 1</t>
  </si>
  <si>
    <t>2</t>
  </si>
  <si>
    <t>CAP. II IMPUESTOS INDIRECTOS</t>
  </si>
  <si>
    <t>Año 2</t>
  </si>
  <si>
    <t>3</t>
  </si>
  <si>
    <t>CAP. III TASAS Y OTROS INGRESOS</t>
  </si>
  <si>
    <t>Año 3</t>
  </si>
  <si>
    <t>4</t>
  </si>
  <si>
    <t>CAP. IV  TRANSFERENCIAS CORRIENTES</t>
  </si>
  <si>
    <t>Nombre Provincia</t>
  </si>
  <si>
    <t>Madrid</t>
  </si>
  <si>
    <t>5</t>
  </si>
  <si>
    <t>CAP. V INGRESOS PATRIMONIALES</t>
  </si>
  <si>
    <t>Nombre Comunidad</t>
  </si>
  <si>
    <t>C. de Madrid</t>
  </si>
  <si>
    <t>6</t>
  </si>
  <si>
    <t>CAP. VI ENAJENACIÓN DE INVERSIONES REALES</t>
  </si>
  <si>
    <t>Informado Liquidación</t>
  </si>
  <si>
    <t>7</t>
  </si>
  <si>
    <t>CAP. VII TRANSFERENCIAS DE CAPITAL</t>
  </si>
  <si>
    <t>Censo Inmuebles</t>
  </si>
  <si>
    <t>8</t>
  </si>
  <si>
    <t>CAP. VIII ACTIVOS FINANCIEROS</t>
  </si>
  <si>
    <t>Rango de Población</t>
  </si>
  <si>
    <t xml:space="preserve"> &gt; 50.000 y &lt;= 250.000</t>
  </si>
  <si>
    <t>9</t>
  </si>
  <si>
    <t>CAP. IX PASIVOS FINANCIEROS</t>
  </si>
  <si>
    <t>Liquidación Gastos</t>
  </si>
  <si>
    <t>CAP. I GASTOS DE PERSONAL</t>
  </si>
  <si>
    <t>CAP. II  GASTOS EN BIENES CORRIENTES Y SERVICIOS</t>
  </si>
  <si>
    <t>CAP. III  GASTOS FINANCIEROS</t>
  </si>
  <si>
    <t>CAP. V FONDO DE CONTINGENCIA Y OTROS IMPREVISTOS</t>
  </si>
  <si>
    <t>CAP. VI  INVERSIONES REALES</t>
  </si>
  <si>
    <t>CAP. VII  TRANSFERENCIAS DE CAPITAL</t>
  </si>
  <si>
    <t>CAP. VIII  ACTIVOS FINANCIEROS</t>
  </si>
  <si>
    <t>CAP. IX  PASIVOS FINANCIEROS</t>
  </si>
  <si>
    <t>Deuda</t>
  </si>
  <si>
    <t>Deuda Viva</t>
  </si>
  <si>
    <t>Remanentes</t>
  </si>
  <si>
    <t>Deudores pendientes de cobro</t>
  </si>
  <si>
    <t>Del presupuesto corriente</t>
  </si>
  <si>
    <t>De presupuestos cerrados</t>
  </si>
  <si>
    <t>De otras operaciones no presupuestarias</t>
  </si>
  <si>
    <t>Acreedores pendientes de pago</t>
  </si>
  <si>
    <t>Partidas pendientes de aplicación</t>
  </si>
  <si>
    <t>Ingresos realizados pendientes de aplicación definitiva</t>
  </si>
  <si>
    <t>Pagos realizados pendientes de aplicación definitiva</t>
  </si>
  <si>
    <t>Fondos líquidos de Tesorería</t>
  </si>
  <si>
    <t>Saldo de dudoso cobro</t>
  </si>
  <si>
    <t>Exceso de financiación afectada</t>
  </si>
  <si>
    <t>Obligaciones pendientes de aplicar a 31 de diciembre</t>
  </si>
  <si>
    <t>Obligaciones por devolución de ingresos pendientes
de aplicar a 31 de diciembre</t>
  </si>
  <si>
    <t>Remanente de Tesorería</t>
  </si>
  <si>
    <t>Remanente de Tesorería para Gastos Generales</t>
  </si>
  <si>
    <t>Remanente para Gastos Generales Ajustado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</si>
</sst>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theme="1"/>
      <name val="Calibri"/>
    </font>
    <font>
      <sz val="10"/>
      <color theme="1"/>
      <name val="Arial"/>
    </font>
    <font>
      <sz val="10"/>
      <color theme="1"/>
      <name val="Calibri"/>
    </font>
    <font>
      <sz val="9"/>
      <color rgb="FF00B388"/>
      <name val="Calibri"/>
    </font>
    <font>
      <b/>
      <sz val="10"/>
      <color rgb="FF000000"/>
      <name val="Calibri"/>
    </font>
    <font>
      <sz val="11"/>
      <color rgb="FF000000"/>
      <name val="Calibri"/>
    </font>
    <font>
      <sz val="1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theme="0"/>
      <name val="Calibri"/>
    </font>
    <font>
      <b/>
      <sz val="10"/>
      <color theme="1"/>
      <name val="Calibri"/>
    </font>
    <font>
      <sz val="48"/>
      <color rgb="FF000000"/>
      <name val="Calibri"/>
    </font>
    <font>
      <i/>
      <sz val="10"/>
      <color rgb="FF000000"/>
      <name val="Calibri"/>
    </font>
    <font>
      <sz val="11"/>
      <color theme="0"/>
      <name val="Calibri"/>
    </font>
    <font>
      <sz val="11"/>
      <color theme="1"/>
      <name val="Calibri"/>
    </font>
    <font>
      <sz val="11"/>
      <color rgb="FF3F3F3F"/>
      <name val="Calibri"/>
    </font>
    <font>
      <i/>
      <sz val="11"/>
      <color rgb="FF7F7F7F"/>
      <name val="Calibri"/>
    </font>
    <font>
      <sz val="11"/>
      <color rgb="FF1F3864"/>
      <name val="Calibri"/>
    </font>
    <font>
      <sz val="11"/>
      <color rgb="FFFA7D00"/>
      <name val="Calibri"/>
    </font>
    <font>
      <sz val="11"/>
      <color rgb="FF9C0006"/>
      <name val="Calibri"/>
    </font>
    <font>
      <sz val="11"/>
      <color rgb="FF548135"/>
      <name val="Calibri"/>
    </font>
    <font>
      <sz val="11"/>
      <color rgb="FF2E75B5"/>
      <name val="Calibri"/>
    </font>
    <font>
      <b/>
      <sz val="9"/>
      <color rgb="FF00B388"/>
      <name val="Calibri"/>
    </font>
    <font>
      <sz val="9"/>
      <color rgb="FF80808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00B388"/>
        <bgColor rgb="FF00B388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002060"/>
        <bgColor rgb="FF002060"/>
      </patternFill>
    </fill>
    <fill>
      <patternFill patternType="solid">
        <fgColor theme="4"/>
        <bgColor theme="4"/>
      </patternFill>
    </fill>
    <fill>
      <patternFill patternType="solid">
        <fgColor theme="9"/>
        <bgColor theme="9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</fills>
  <borders count="66">
    <border>
      <left/>
      <right/>
      <top/>
      <bottom/>
      <diagonal/>
    </border>
    <border>
      <left/>
      <right/>
      <top/>
      <bottom style="medium">
        <color rgb="FF00B388"/>
      </bottom>
      <diagonal/>
    </border>
    <border>
      <left/>
      <right/>
      <top style="medium">
        <color rgb="FF00B388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B388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00B38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B38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3F3F3F"/>
      </right>
      <top style="medium">
        <color rgb="FF000000"/>
      </top>
      <bottom style="thin">
        <color rgb="FF3F3F3F"/>
      </bottom>
      <diagonal/>
    </border>
    <border>
      <left style="thin">
        <color rgb="FF3F3F3F"/>
      </left>
      <right style="medium">
        <color rgb="FF000000"/>
      </right>
      <top style="medium">
        <color rgb="FF000000"/>
      </top>
      <bottom style="thin">
        <color rgb="FF3F3F3F"/>
      </bottom>
      <diagonal/>
    </border>
    <border>
      <left style="thin">
        <color rgb="FFB2B2B2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7F7F7F"/>
      </right>
      <top/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rgb="FF000000"/>
      </right>
      <top/>
      <bottom style="thin">
        <color rgb="FF7F7F7F"/>
      </bottom>
      <diagonal/>
    </border>
    <border>
      <left style="medium">
        <color rgb="FF000000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rgb="FF000000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 style="medium">
        <color rgb="FF000000"/>
      </right>
      <top style="thin">
        <color rgb="FF7F7F7F"/>
      </top>
      <bottom style="medium">
        <color rgb="FF000000"/>
      </bottom>
      <diagonal/>
    </border>
    <border>
      <left/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medium">
        <color rgb="FF000000"/>
      </right>
      <top style="thin">
        <color rgb="FF3F3F3F"/>
      </top>
      <bottom/>
      <diagonal/>
    </border>
    <border>
      <left style="medium">
        <color rgb="FF000000"/>
      </left>
      <right/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3F3F3F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7F7F7F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0" fillId="4" borderId="11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33" xfId="0" applyFont="1" applyBorder="1"/>
    <xf numFmtId="0" fontId="13" fillId="7" borderId="35" xfId="0" applyFont="1" applyFill="1" applyBorder="1" applyAlignment="1">
      <alignment horizontal="center"/>
    </xf>
    <xf numFmtId="0" fontId="13" fillId="7" borderId="36" xfId="0" applyFont="1" applyFill="1" applyBorder="1" applyAlignment="1">
      <alignment horizontal="center"/>
    </xf>
    <xf numFmtId="0" fontId="13" fillId="8" borderId="35" xfId="0" applyFont="1" applyFill="1" applyBorder="1" applyAlignment="1">
      <alignment horizontal="center"/>
    </xf>
    <xf numFmtId="0" fontId="13" fillId="8" borderId="36" xfId="0" applyFont="1" applyFill="1" applyBorder="1" applyAlignment="1">
      <alignment horizontal="center"/>
    </xf>
    <xf numFmtId="0" fontId="13" fillId="9" borderId="35" xfId="0" applyFont="1" applyFill="1" applyBorder="1" applyAlignment="1">
      <alignment horizontal="center"/>
    </xf>
    <xf numFmtId="0" fontId="13" fillId="9" borderId="36" xfId="0" applyFont="1" applyFill="1" applyBorder="1" applyAlignment="1">
      <alignment horizontal="center"/>
    </xf>
    <xf numFmtId="0" fontId="13" fillId="10" borderId="35" xfId="0" applyFont="1" applyFill="1" applyBorder="1" applyAlignment="1">
      <alignment horizontal="center"/>
    </xf>
    <xf numFmtId="0" fontId="13" fillId="10" borderId="36" xfId="0" applyFont="1" applyFill="1" applyBorder="1" applyAlignment="1">
      <alignment horizontal="center"/>
    </xf>
    <xf numFmtId="0" fontId="15" fillId="6" borderId="37" xfId="0" applyFont="1" applyFill="1" applyBorder="1"/>
    <xf numFmtId="0" fontId="15" fillId="6" borderId="38" xfId="0" applyFont="1" applyFill="1" applyBorder="1"/>
    <xf numFmtId="0" fontId="16" fillId="11" borderId="39" xfId="0" applyFont="1" applyFill="1" applyBorder="1"/>
    <xf numFmtId="0" fontId="17" fillId="6" borderId="40" xfId="0" applyFont="1" applyFill="1" applyBorder="1"/>
    <xf numFmtId="0" fontId="17" fillId="6" borderId="41" xfId="0" applyFont="1" applyFill="1" applyBorder="1"/>
    <xf numFmtId="3" fontId="17" fillId="6" borderId="42" xfId="0" applyNumberFormat="1" applyFont="1" applyFill="1" applyBorder="1"/>
    <xf numFmtId="3" fontId="17" fillId="6" borderId="43" xfId="0" applyNumberFormat="1" applyFont="1" applyFill="1" applyBorder="1"/>
    <xf numFmtId="3" fontId="17" fillId="6" borderId="44" xfId="0" applyNumberFormat="1" applyFont="1" applyFill="1" applyBorder="1"/>
    <xf numFmtId="0" fontId="15" fillId="6" borderId="45" xfId="0" applyFont="1" applyFill="1" applyBorder="1"/>
    <xf numFmtId="0" fontId="15" fillId="6" borderId="46" xfId="0" applyFont="1" applyFill="1" applyBorder="1"/>
    <xf numFmtId="0" fontId="17" fillId="6" borderId="47" xfId="0" applyFont="1" applyFill="1" applyBorder="1"/>
    <xf numFmtId="3" fontId="17" fillId="6" borderId="48" xfId="0" applyNumberFormat="1" applyFont="1" applyFill="1" applyBorder="1"/>
    <xf numFmtId="3" fontId="17" fillId="6" borderId="49" xfId="0" applyNumberFormat="1" applyFont="1" applyFill="1" applyBorder="1"/>
    <xf numFmtId="3" fontId="17" fillId="6" borderId="50" xfId="0" applyNumberFormat="1" applyFont="1" applyFill="1" applyBorder="1"/>
    <xf numFmtId="0" fontId="18" fillId="6" borderId="40" xfId="0" applyFont="1" applyFill="1" applyBorder="1"/>
    <xf numFmtId="0" fontId="18" fillId="6" borderId="41" xfId="0" applyFont="1" applyFill="1" applyBorder="1"/>
    <xf numFmtId="4" fontId="18" fillId="6" borderId="42" xfId="0" applyNumberFormat="1" applyFont="1" applyFill="1" applyBorder="1"/>
    <xf numFmtId="4" fontId="18" fillId="6" borderId="43" xfId="0" applyNumberFormat="1" applyFont="1" applyFill="1" applyBorder="1"/>
    <xf numFmtId="4" fontId="18" fillId="6" borderId="44" xfId="0" applyNumberFormat="1" applyFont="1" applyFill="1" applyBorder="1"/>
    <xf numFmtId="0" fontId="18" fillId="6" borderId="51" xfId="0" applyFont="1" applyFill="1" applyBorder="1"/>
    <xf numFmtId="4" fontId="18" fillId="6" borderId="52" xfId="0" applyNumberFormat="1" applyFont="1" applyFill="1" applyBorder="1"/>
    <xf numFmtId="4" fontId="18" fillId="6" borderId="53" xfId="0" applyNumberFormat="1" applyFont="1" applyFill="1" applyBorder="1"/>
    <xf numFmtId="4" fontId="18" fillId="6" borderId="54" xfId="0" applyNumberFormat="1" applyFont="1" applyFill="1" applyBorder="1"/>
    <xf numFmtId="0" fontId="15" fillId="6" borderId="55" xfId="0" applyFont="1" applyFill="1" applyBorder="1"/>
    <xf numFmtId="0" fontId="15" fillId="6" borderId="56" xfId="0" applyFont="1" applyFill="1" applyBorder="1"/>
    <xf numFmtId="14" fontId="15" fillId="6" borderId="55" xfId="0" applyNumberFormat="1" applyFont="1" applyFill="1" applyBorder="1"/>
    <xf numFmtId="0" fontId="15" fillId="6" borderId="57" xfId="0" applyFont="1" applyFill="1" applyBorder="1"/>
    <xf numFmtId="0" fontId="15" fillId="6" borderId="58" xfId="0" applyFont="1" applyFill="1" applyBorder="1"/>
    <xf numFmtId="0" fontId="15" fillId="6" borderId="59" xfId="0" applyFont="1" applyFill="1" applyBorder="1"/>
    <xf numFmtId="0" fontId="18" fillId="6" borderId="60" xfId="0" applyFont="1" applyFill="1" applyBorder="1"/>
    <xf numFmtId="0" fontId="18" fillId="6" borderId="47" xfId="0" applyFont="1" applyFill="1" applyBorder="1"/>
    <xf numFmtId="4" fontId="18" fillId="6" borderId="48" xfId="0" applyNumberFormat="1" applyFont="1" applyFill="1" applyBorder="1"/>
    <xf numFmtId="4" fontId="18" fillId="6" borderId="49" xfId="0" applyNumberFormat="1" applyFont="1" applyFill="1" applyBorder="1"/>
    <xf numFmtId="4" fontId="18" fillId="6" borderId="50" xfId="0" applyNumberFormat="1" applyFont="1" applyFill="1" applyBorder="1"/>
    <xf numFmtId="4" fontId="19" fillId="12" borderId="52" xfId="0" applyNumberFormat="1" applyFont="1" applyFill="1" applyBorder="1"/>
    <xf numFmtId="4" fontId="19" fillId="12" borderId="53" xfId="0" applyNumberFormat="1" applyFont="1" applyFill="1" applyBorder="1"/>
    <xf numFmtId="4" fontId="19" fillId="12" borderId="54" xfId="0" applyNumberFormat="1" applyFont="1" applyFill="1" applyBorder="1"/>
    <xf numFmtId="0" fontId="18" fillId="6" borderId="61" xfId="0" applyFont="1" applyFill="1" applyBorder="1"/>
    <xf numFmtId="0" fontId="20" fillId="6" borderId="61" xfId="0" applyFont="1" applyFill="1" applyBorder="1"/>
    <xf numFmtId="4" fontId="20" fillId="6" borderId="62" xfId="0" applyNumberFormat="1" applyFont="1" applyFill="1" applyBorder="1"/>
    <xf numFmtId="4" fontId="20" fillId="6" borderId="63" xfId="0" applyNumberFormat="1" applyFont="1" applyFill="1" applyBorder="1"/>
    <xf numFmtId="4" fontId="20" fillId="6" borderId="64" xfId="0" applyNumberFormat="1" applyFont="1" applyFill="1" applyBorder="1"/>
    <xf numFmtId="0" fontId="21" fillId="6" borderId="40" xfId="0" applyFont="1" applyFill="1" applyBorder="1"/>
    <xf numFmtId="0" fontId="21" fillId="6" borderId="41" xfId="0" applyFont="1" applyFill="1" applyBorder="1"/>
    <xf numFmtId="4" fontId="21" fillId="6" borderId="42" xfId="0" applyNumberFormat="1" applyFont="1" applyFill="1" applyBorder="1"/>
    <xf numFmtId="4" fontId="21" fillId="6" borderId="43" xfId="0" applyNumberFormat="1" applyFont="1" applyFill="1" applyBorder="1"/>
    <xf numFmtId="4" fontId="21" fillId="6" borderId="44" xfId="0" applyNumberFormat="1" applyFont="1" applyFill="1" applyBorder="1"/>
    <xf numFmtId="0" fontId="21" fillId="6" borderId="51" xfId="0" applyFont="1" applyFill="1" applyBorder="1" applyAlignment="1">
      <alignment horizontal="left"/>
    </xf>
    <xf numFmtId="4" fontId="21" fillId="6" borderId="52" xfId="0" applyNumberFormat="1" applyFont="1" applyFill="1" applyBorder="1"/>
    <xf numFmtId="4" fontId="21" fillId="6" borderId="53" xfId="0" applyNumberFormat="1" applyFont="1" applyFill="1" applyBorder="1"/>
    <xf numFmtId="4" fontId="21" fillId="6" borderId="54" xfId="0" applyNumberFormat="1" applyFont="1" applyFill="1" applyBorder="1"/>
    <xf numFmtId="0" fontId="21" fillId="6" borderId="51" xfId="0" applyFont="1" applyFill="1" applyBorder="1"/>
    <xf numFmtId="0" fontId="21" fillId="6" borderId="51" xfId="0" applyFont="1" applyFill="1" applyBorder="1" applyAlignment="1">
      <alignment wrapText="1"/>
    </xf>
    <xf numFmtId="0" fontId="21" fillId="6" borderId="47" xfId="0" applyFont="1" applyFill="1" applyBorder="1"/>
    <xf numFmtId="4" fontId="21" fillId="6" borderId="48" xfId="0" applyNumberFormat="1" applyFont="1" applyFill="1" applyBorder="1"/>
    <xf numFmtId="4" fontId="21" fillId="6" borderId="49" xfId="0" applyNumberFormat="1" applyFont="1" applyFill="1" applyBorder="1"/>
    <xf numFmtId="4" fontId="21" fillId="6" borderId="50" xfId="0" applyNumberFormat="1" applyFont="1" applyFill="1" applyBorder="1"/>
    <xf numFmtId="0" fontId="14" fillId="0" borderId="65" xfId="0" applyFont="1" applyBorder="1"/>
    <xf numFmtId="4" fontId="11" fillId="0" borderId="15" xfId="0" applyNumberFormat="1" applyFont="1" applyBorder="1" applyAlignment="1">
      <alignment horizontal="center" vertical="center"/>
    </xf>
    <xf numFmtId="0" fontId="6" fillId="0" borderId="18" xfId="0" applyFont="1" applyBorder="1"/>
    <xf numFmtId="4" fontId="8" fillId="0" borderId="15" xfId="0" applyNumberFormat="1" applyFont="1" applyBorder="1" applyAlignment="1">
      <alignment horizontal="center" vertical="center"/>
    </xf>
    <xf numFmtId="9" fontId="8" fillId="6" borderId="14" xfId="0" applyNumberFormat="1" applyFont="1" applyFill="1" applyBorder="1" applyAlignment="1">
      <alignment horizontal="center" vertical="center"/>
    </xf>
    <xf numFmtId="0" fontId="6" fillId="0" borderId="16" xfId="0" applyFont="1" applyBorder="1"/>
    <xf numFmtId="9" fontId="8" fillId="0" borderId="15" xfId="0" applyNumberFormat="1" applyFont="1" applyBorder="1" applyAlignment="1">
      <alignment horizontal="center" vertical="center"/>
    </xf>
    <xf numFmtId="4" fontId="8" fillId="6" borderId="14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0" fillId="5" borderId="14" xfId="0" applyFont="1" applyFill="1" applyBorder="1" applyAlignment="1">
      <alignment horizontal="left" vertical="top" wrapText="1"/>
    </xf>
    <xf numFmtId="0" fontId="6" fillId="0" borderId="21" xfId="0" applyFont="1" applyBorder="1"/>
    <xf numFmtId="4" fontId="8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/>
    <xf numFmtId="0" fontId="5" fillId="0" borderId="2" xfId="0" applyFont="1" applyBorder="1" applyAlignment="1">
      <alignment wrapText="1"/>
    </xf>
    <xf numFmtId="0" fontId="6" fillId="0" borderId="2" xfId="0" applyFont="1" applyBorder="1"/>
    <xf numFmtId="0" fontId="7" fillId="0" borderId="0" xfId="0" applyFont="1"/>
    <xf numFmtId="0" fontId="10" fillId="3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0" fillId="3" borderId="4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0" fillId="3" borderId="9" xfId="0" applyFont="1" applyFill="1" applyBorder="1" applyAlignment="1">
      <alignment horizontal="center" vertical="center"/>
    </xf>
    <xf numFmtId="0" fontId="6" fillId="0" borderId="10" xfId="0" applyFont="1" applyBorder="1"/>
    <xf numFmtId="0" fontId="12" fillId="0" borderId="0" xfId="0" applyFont="1" applyAlignment="1">
      <alignment horizontal="right"/>
    </xf>
    <xf numFmtId="0" fontId="8" fillId="5" borderId="23" xfId="0" applyFont="1" applyFill="1" applyBorder="1" applyAlignment="1">
      <alignment horizontal="left"/>
    </xf>
    <xf numFmtId="0" fontId="6" fillId="0" borderId="24" xfId="0" applyFont="1" applyBorder="1"/>
    <xf numFmtId="0" fontId="13" fillId="7" borderId="25" xfId="0" applyFont="1" applyFill="1" applyBorder="1" applyAlignment="1">
      <alignment horizontal="center" vertical="center"/>
    </xf>
    <xf numFmtId="0" fontId="6" fillId="0" borderId="26" xfId="0" applyFont="1" applyBorder="1"/>
    <xf numFmtId="0" fontId="6" fillId="0" borderId="31" xfId="0" applyFont="1" applyBorder="1"/>
    <xf numFmtId="0" fontId="6" fillId="0" borderId="32" xfId="0" applyFont="1" applyBorder="1"/>
    <xf numFmtId="0" fontId="13" fillId="7" borderId="27" xfId="0" applyFont="1" applyFill="1" applyBorder="1" applyAlignment="1">
      <alignment horizontal="center" vertical="center"/>
    </xf>
    <xf numFmtId="0" fontId="6" fillId="0" borderId="34" xfId="0" applyFont="1" applyBorder="1"/>
    <xf numFmtId="0" fontId="13" fillId="7" borderId="28" xfId="0" applyFont="1" applyFill="1" applyBorder="1" applyAlignment="1">
      <alignment horizontal="center"/>
    </xf>
    <xf numFmtId="0" fontId="6" fillId="0" borderId="29" xfId="0" applyFont="1" applyBorder="1"/>
    <xf numFmtId="0" fontId="6" fillId="0" borderId="30" xfId="0" applyFont="1" applyBorder="1"/>
    <xf numFmtId="0" fontId="13" fillId="8" borderId="28" xfId="0" applyFont="1" applyFill="1" applyBorder="1" applyAlignment="1">
      <alignment horizontal="center"/>
    </xf>
    <xf numFmtId="0" fontId="13" fillId="9" borderId="28" xfId="0" applyFont="1" applyFill="1" applyBorder="1" applyAlignment="1">
      <alignment horizontal="center"/>
    </xf>
    <xf numFmtId="0" fontId="13" fillId="10" borderId="28" xfId="0" applyFont="1" applyFill="1" applyBorder="1" applyAlignment="1">
      <alignment horizontal="center"/>
    </xf>
  </cellXfs>
  <cellStyles count="1">
    <cellStyle name="Normal" xfId="0" builtinId="0"/>
  </cellStyles>
  <dxfs count="44"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  <dxf>
      <font>
        <color rgb="FFF49701"/>
      </font>
      <fill>
        <patternFill patternType="none"/>
      </fill>
    </dxf>
    <dxf>
      <font>
        <color rgb="FF00B388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9020175" cy="390525"/>
    <xdr:sp macro="" textlink="">
      <xdr:nvSpPr>
        <xdr:cNvPr id="3" name="Shape 3"/>
        <xdr:cNvSpPr txBox="1"/>
      </xdr:nvSpPr>
      <xdr:spPr>
        <a:xfrm>
          <a:off x="835913" y="3584738"/>
          <a:ext cx="9020175" cy="3905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0" tIns="45700" rIns="0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/>
            <a:t>Ratios Presupuestarios: Ingresos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0"/>
  <sheetViews>
    <sheetView showGridLines="0" tabSelected="1" workbookViewId="0">
      <selection activeCell="E13" sqref="E13:E14"/>
    </sheetView>
  </sheetViews>
  <sheetFormatPr baseColWidth="10" defaultColWidth="14.42578125" defaultRowHeight="15" customHeight="1" x14ac:dyDescent="0.2"/>
  <cols>
    <col min="1" max="1" width="10.7109375" customWidth="1"/>
    <col min="2" max="2" width="75.7109375" customWidth="1"/>
    <col min="3" max="3" width="25.7109375" customWidth="1"/>
    <col min="4" max="4" width="24.7109375" customWidth="1"/>
    <col min="5" max="5" width="12.7109375" customWidth="1"/>
    <col min="6" max="6" width="4.7109375" customWidth="1"/>
    <col min="7" max="7" width="12.7109375" customWidth="1"/>
    <col min="8" max="8" width="4.7109375" customWidth="1"/>
    <col min="9" max="9" width="10.7109375" customWidth="1"/>
    <col min="10" max="26" width="9.140625" customWidth="1"/>
  </cols>
  <sheetData>
    <row r="1" spans="2:26" ht="12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40.5" customHeight="1" x14ac:dyDescent="0.2">
      <c r="B2" s="100"/>
      <c r="C2" s="99"/>
      <c r="D2" s="99"/>
      <c r="E2" s="99"/>
      <c r="F2" s="99"/>
      <c r="G2" s="99"/>
      <c r="H2" s="99"/>
      <c r="I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2.75" customHeight="1" x14ac:dyDescent="0.2">
      <c r="B3" s="3" t="s">
        <v>1</v>
      </c>
      <c r="C3" s="1"/>
      <c r="D3" s="1"/>
      <c r="E3" s="1"/>
      <c r="F3" s="1"/>
      <c r="G3" s="1"/>
      <c r="H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30" customHeight="1" x14ac:dyDescent="0.2">
      <c r="B4" s="4" t="s">
        <v>2</v>
      </c>
      <c r="C4" s="1"/>
      <c r="D4" s="1"/>
      <c r="E4" s="1"/>
      <c r="F4" s="1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24.75" customHeight="1" x14ac:dyDescent="0.25">
      <c r="B5" s="101" t="s">
        <v>3</v>
      </c>
      <c r="C5" s="102"/>
      <c r="D5" s="102"/>
      <c r="E5" s="102"/>
      <c r="F5" s="102"/>
      <c r="G5" s="102"/>
      <c r="H5" s="10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39.75" customHeight="1" x14ac:dyDescent="0.25">
      <c r="B6" s="103" t="s">
        <v>4</v>
      </c>
      <c r="C6" s="99"/>
      <c r="D6" s="99"/>
      <c r="E6" s="99"/>
      <c r="F6" s="99"/>
      <c r="G6" s="99"/>
      <c r="H6" s="9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24" customHeight="1" x14ac:dyDescent="0.2">
      <c r="B7" s="5"/>
      <c r="C7" s="6"/>
      <c r="D7" s="94" t="str">
        <f>CONCATENATE(Ctxt.ML.NomMun,CHAR(10),"(",TEXT(Gen.ML.Pob.Mun.Anio1,"#.##0")," hab.)")</f>
        <v>Rozas de Madrid (Las)
(95.814 hab.)</v>
      </c>
      <c r="E7" s="104" t="s">
        <v>5</v>
      </c>
      <c r="F7" s="105"/>
      <c r="G7" s="105"/>
      <c r="H7" s="10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24" customHeight="1" x14ac:dyDescent="0.2">
      <c r="B8" s="5"/>
      <c r="C8" s="6"/>
      <c r="D8" s="95"/>
      <c r="E8" s="107" t="s">
        <v>6</v>
      </c>
      <c r="F8" s="108"/>
      <c r="G8" s="109" t="s">
        <v>7</v>
      </c>
      <c r="H8" s="11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15" customHeight="1" x14ac:dyDescent="0.2">
      <c r="B9" s="7" t="s">
        <v>8</v>
      </c>
      <c r="C9" s="8" t="s">
        <v>9</v>
      </c>
      <c r="D9" s="9"/>
      <c r="E9" s="10"/>
      <c r="F9" s="11"/>
      <c r="G9" s="11"/>
      <c r="H9" s="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33.75" customHeight="1" x14ac:dyDescent="0.2">
      <c r="B10" s="96" t="s">
        <v>10</v>
      </c>
      <c r="C10" s="12" t="s">
        <v>11</v>
      </c>
      <c r="D10" s="93">
        <f>(Liq.Ing.Cap1.Mun.Anio1+Liq.Ing.Cap2.Mun.Anio1+Liq.Ing.Cap3.Mun.Anio1+Liq.Ing.Cap4.Mun.Anio1+Liq.Ing.Cap5.Mun.Anio1+Liq.Ing.Cap6.Mun.Anio1+Liq.Ing.Cap7.Mun.Anio1+Liq.Ing.Cap8.Mun.Anio1+Liq.Ing.Cap9.Mun.Anio1)/Gen.ML.Pob.Mun.Anio1</f>
        <v>1068.8199197403303</v>
      </c>
      <c r="E10" s="89">
        <f>(Liq.Ing.Cap1.Rango.Anio1+Liq.Ing.Cap2.Rango.Anio1+Liq.Ing.Cap3.Rango.Anio1+Liq.Ing.Cap4.Rango.Anio1+Liq.Ing.Cap5.Rango.Anio1+Liq.Ing.Cap6.Rango.Anio1+Liq.Ing.Cap7.Rango.Anio1+Liq.Ing.Cap8.Rango.Anio1+Liq.Ing.Cap9.Rango.Anio1)/Gen.ML.Pob.Rango.Anio1</f>
        <v>1155.1626045917478</v>
      </c>
      <c r="F10" s="87" t="s">
        <v>12</v>
      </c>
      <c r="G10" s="89">
        <f>(Liq.Ing.Cap1.Est.Anio1+Liq.Ing.Cap2.Est.Anio1+Liq.Ing.Cap3.Est.Anio1+Liq.Ing.Cap4.Est.Anio1+Liq.Ing.Cap5.Est.Anio1+Liq.Ing.Cap6.Est.Anio1+Liq.Ing.Cap7.Est.Anio1+Liq.Ing.Cap8.Est.Anio1+Liq.Ing.Cap9.Est.Anio1)/Gen.ML.Pob.Est.Anio1</f>
        <v>1210.8783223837197</v>
      </c>
      <c r="H10" s="87" t="s">
        <v>12</v>
      </c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 ht="33.75" customHeight="1" x14ac:dyDescent="0.2">
      <c r="B11" s="91"/>
      <c r="C11" s="13" t="s">
        <v>13</v>
      </c>
      <c r="D11" s="91"/>
      <c r="E11" s="88"/>
      <c r="F11" s="88"/>
      <c r="G11" s="88"/>
      <c r="H11" s="88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2:26" ht="15" customHeight="1" x14ac:dyDescent="0.2">
      <c r="B12" s="7" t="s">
        <v>14</v>
      </c>
      <c r="C12" s="8" t="s">
        <v>9</v>
      </c>
      <c r="D12" s="9"/>
      <c r="E12" s="14"/>
      <c r="F12" s="15"/>
      <c r="G12" s="15"/>
      <c r="H12" s="1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 ht="33.75" customHeight="1" x14ac:dyDescent="0.2">
      <c r="B13" s="96" t="s">
        <v>15</v>
      </c>
      <c r="C13" s="16" t="s">
        <v>16</v>
      </c>
      <c r="D13" s="90">
        <f>(Liq.Ing.Cap1.Mun.Anio1+Liq.Ing.Cap2.Mun.Anio1+Liq.Ing.Cap3.Mun.Anio1+Liq.Ing.Cap5.Mun.Anio1)/(Liq.Ing.Cap1.Mun.Anio1+Liq.Ing.Cap2.Mun.Anio1+Liq.Ing.Cap3.Mun.Anio1+Liq.Ing.Cap4.Mun.Anio1+Liq.Ing.Cap5.Mun.Anio1)</f>
        <v>0.85839451240905784</v>
      </c>
      <c r="E13" s="92">
        <f>(Liq.Ing.Cap1.Rango.Anio1+Liq.Ing.Cap2.Rango.Anio1+Liq.Ing.Cap3.Rango.Anio1+Liq.Ing.Cap5.Rango.Anio1)/(Liq.Ing.Cap1.Rango.Anio1+Liq.Ing.Cap2.Rango.Anio1+Liq.Ing.Cap3.Rango.Anio1+Liq.Ing.Cap4.Rango.Anio1+Liq.Ing.Cap5.Rango.Anio1)</f>
        <v>0.6813826631779013</v>
      </c>
      <c r="F13" s="87" t="s">
        <v>12</v>
      </c>
      <c r="G13" s="92">
        <f>(Liq.Ing.Cap1.Est.Anio1+Liq.Ing.Cap2.Est.Anio1+Liq.Ing.Cap3.Est.Anio1+Liq.Ing.Cap5.Est.Anio1)/(Liq.Ing.Cap1.Est.Anio1+Liq.Ing.Cap2.Est.Anio1+Liq.Ing.Cap3.Est.Anio1+Liq.Ing.Cap4.Est.Anio1+Liq.Ing.Cap5.Est.Anio1)</f>
        <v>0.64867553399308409</v>
      </c>
      <c r="H13" s="87" t="s">
        <v>12</v>
      </c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ht="33.75" customHeight="1" x14ac:dyDescent="0.2">
      <c r="B14" s="91"/>
      <c r="C14" s="17" t="s">
        <v>17</v>
      </c>
      <c r="D14" s="91"/>
      <c r="E14" s="88"/>
      <c r="F14" s="88"/>
      <c r="G14" s="88"/>
      <c r="H14" s="88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 ht="15" customHeight="1" x14ac:dyDescent="0.2">
      <c r="B15" s="7" t="s">
        <v>18</v>
      </c>
      <c r="C15" s="8" t="s">
        <v>9</v>
      </c>
      <c r="D15" s="9"/>
      <c r="E15" s="14"/>
      <c r="F15" s="15"/>
      <c r="G15" s="15"/>
      <c r="H15" s="1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33.75" customHeight="1" x14ac:dyDescent="0.2">
      <c r="B16" s="96" t="s">
        <v>19</v>
      </c>
      <c r="C16" s="16" t="s">
        <v>16</v>
      </c>
      <c r="D16" s="93">
        <f>(Liq.Ing.Cap1.Mun.Anio1+Liq.Ing.Cap2.Mun.Anio1+Liq.Ing.Cap3.Mun.Anio1+Liq.Ing.Cap5.Mun.Anio1)/Gen.ML.Pob.Mun.Anio1</f>
        <v>833.42230018577675</v>
      </c>
      <c r="E16" s="89">
        <f>(Liq.Ing.Cap1.Rango.Anio1+Liq.Ing.Cap2.Rango.Anio1+Liq.Ing.Cap3.Rango.Anio1+Liq.Ing.Cap5.Rango.Anio1)/Gen.ML.Pob.Rango.Anio1</f>
        <v>708.77283429763406</v>
      </c>
      <c r="F16" s="87" t="s">
        <v>12</v>
      </c>
      <c r="G16" s="89">
        <f>(Liq.Ing.Cap1.Est.Anio1+Liq.Ing.Cap2.Est.Anio1+Liq.Ing.Cap3.Est.Anio1+Liq.Ing.Cap5.Est.Anio1)/Gen.ML.Pob.Est.Anio1</f>
        <v>717.69952693019263</v>
      </c>
      <c r="H16" s="87" t="s">
        <v>12</v>
      </c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33.75" customHeight="1" x14ac:dyDescent="0.2">
      <c r="B17" s="91"/>
      <c r="C17" s="17" t="s">
        <v>13</v>
      </c>
      <c r="D17" s="91"/>
      <c r="E17" s="88"/>
      <c r="F17" s="88"/>
      <c r="G17" s="88"/>
      <c r="H17" s="88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15" customHeight="1" x14ac:dyDescent="0.2">
      <c r="B18" s="7" t="s">
        <v>20</v>
      </c>
      <c r="C18" s="8" t="s">
        <v>9</v>
      </c>
      <c r="D18" s="9"/>
      <c r="E18" s="14"/>
      <c r="F18" s="15"/>
      <c r="G18" s="15"/>
      <c r="H18" s="1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33.75" customHeight="1" x14ac:dyDescent="0.2">
      <c r="B19" s="96" t="s">
        <v>21</v>
      </c>
      <c r="C19" s="16" t="s">
        <v>22</v>
      </c>
      <c r="D19" s="90">
        <f>(Liq.Ing.Cap1.Mun.Anio1+Liq.Ing.Cap2.Mun.Anio1+Liq.Ing.Cap3.Mun.Anio1+Liq.Ing.Cap4.Mun.Anio1+Liq.Ing.Cap5.Mun.Anio1)/(Liq.Ing.Cap1.Mun.Anio1+Liq.Ing.Cap2.Mun.Anio1+Liq.Ing.Cap3.Mun.Anio1+Liq.Ing.Cap4.Mun.Anio1+Liq.Ing.Cap5.Mun.Anio1+Liq.Ing.Cap6.Mun.Anio1+Liq.Ing.Cap7.Mun.Anio1+Liq.Ing.Cap8.Mun.Anio1+Liq.Ing.Cap9.Mun.Anio1)</f>
        <v>0.90839271999572135</v>
      </c>
      <c r="E19" s="92">
        <f>(Liq.Ing.Cap1.Rango.Anio1+Liq.Ing.Cap2.Rango.Anio1+Liq.Ing.Cap3.Rango.Anio1+Liq.Ing.Cap4.Rango.Anio1+Liq.Ing.Cap5.Rango.Anio1)/(Liq.Ing.Cap1.Rango.Anio1+Liq.Ing.Cap2.Rango.Anio1+Liq.Ing.Cap3.Rango.Anio1+Liq.Ing.Cap4.Rango.Anio1+Liq.Ing.Cap5.Rango.Anio1+Liq.Ing.Cap6.Rango.Anio1+Liq.Ing.Cap7.Rango.Anio1+Liq.Ing.Cap8.Rango.Anio1+Liq.Ing.Cap9.Rango.Anio1)</f>
        <v>0.9004774944204853</v>
      </c>
      <c r="F19" s="87" t="s">
        <v>12</v>
      </c>
      <c r="G19" s="92">
        <f>(Liq.Ing.Cap1.Est.Anio1+Liq.Ing.Cap2.Est.Anio1+Liq.Ing.Cap3.Est.Anio1+Liq.Ing.Cap4.Est.Anio1+Liq.Ing.Cap5.Est.Anio1)/(Liq.Ing.Cap1.Est.Anio1+Liq.Ing.Cap2.Est.Anio1+Liq.Ing.Cap3.Est.Anio1+Liq.Ing.Cap4.Est.Anio1+Liq.Ing.Cap5.Est.Anio1+Liq.Ing.Cap6.Est.Anio1+Liq.Ing.Cap7.Est.Anio1+Liq.Ing.Cap8.Est.Anio1+Liq.Ing.Cap9.Est.Anio1)</f>
        <v>0.91372316958034749</v>
      </c>
      <c r="H19" s="87" t="s">
        <v>12</v>
      </c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33.75" customHeight="1" x14ac:dyDescent="0.2">
      <c r="B20" s="91"/>
      <c r="C20" s="13" t="s">
        <v>11</v>
      </c>
      <c r="D20" s="91"/>
      <c r="E20" s="88"/>
      <c r="F20" s="88"/>
      <c r="G20" s="88"/>
      <c r="H20" s="88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5" customHeight="1" x14ac:dyDescent="0.2">
      <c r="B21" s="7" t="s">
        <v>23</v>
      </c>
      <c r="C21" s="8" t="s">
        <v>9</v>
      </c>
      <c r="D21" s="9"/>
      <c r="E21" s="14"/>
      <c r="F21" s="15"/>
      <c r="G21" s="15"/>
      <c r="H21" s="1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33.75" customHeight="1" x14ac:dyDescent="0.2">
      <c r="B22" s="96" t="s">
        <v>24</v>
      </c>
      <c r="C22" s="16" t="s">
        <v>22</v>
      </c>
      <c r="D22" s="93">
        <f>(Liq.Ing.Cap1.Mun.Anio1+Liq.Ing.Cap2.Mun.Anio1+Liq.Ing.Cap3.Mun.Anio1+Liq.Ing.Cap4.Mun.Anio1+Liq.Ing.Cap5.Mun.Anio1)/Gen.ML.Pob.Mun.Anio1</f>
        <v>970.90823407852724</v>
      </c>
      <c r="E22" s="89">
        <f>(Liq.Ing.Cap1.Rango.Anio1+Liq.Ing.Cap2.Rango.Anio1+Liq.Ing.Cap3.Rango.Anio1+Liq.Ing.Cap4.Rango.Anio1+Liq.Ing.Cap5.Rango.Anio1)/Gen.ML.Pob.Rango.Anio1</f>
        <v>1040.1979278310189</v>
      </c>
      <c r="F22" s="87" t="s">
        <v>12</v>
      </c>
      <c r="G22" s="89">
        <f>(Liq.Ing.Cap1.Est.Anio1+Liq.Ing.Cap2.Est.Anio1+Liq.Ing.Cap3.Est.Anio1+Liq.Ing.Cap4.Est.Anio1+Liq.Ing.Cap5.Est.Anio1)/Gen.ML.Pob.Est.Anio1</f>
        <v>1106.4075787045863</v>
      </c>
      <c r="H22" s="87" t="s">
        <v>12</v>
      </c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33.75" customHeight="1" x14ac:dyDescent="0.2">
      <c r="B23" s="91"/>
      <c r="C23" s="13" t="s">
        <v>13</v>
      </c>
      <c r="D23" s="91"/>
      <c r="E23" s="88"/>
      <c r="F23" s="88"/>
      <c r="G23" s="88"/>
      <c r="H23" s="88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5" customHeight="1" x14ac:dyDescent="0.2">
      <c r="B24" s="7" t="s">
        <v>25</v>
      </c>
      <c r="C24" s="8" t="s">
        <v>9</v>
      </c>
      <c r="D24" s="9"/>
      <c r="E24" s="14"/>
      <c r="F24" s="15"/>
      <c r="G24" s="15"/>
      <c r="H24" s="1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33.75" customHeight="1" x14ac:dyDescent="0.2">
      <c r="B25" s="96" t="s">
        <v>26</v>
      </c>
      <c r="C25" s="16" t="s">
        <v>27</v>
      </c>
      <c r="D25" s="90">
        <f>(Liq.Ing.Cap6.Mun.Anio1+Liq.Ing.Cap7.Mun.Anio1+Liq.Ing.Cap8.Mun.Anio1+Liq.Ing.Cap9.Mun.Anio1)/(Liq.Ing.Cap1.Mun.Anio1+Liq.Ing.Cap2.Mun.Anio1+Liq.Ing.Cap3.Mun.Anio1+Liq.Ing.Cap4.Mun.Anio1+Liq.Ing.Cap5.Mun.Anio1+Liq.Ing.Cap6.Mun.Anio1+Liq.Ing.Cap7.Mun.Anio1+Liq.Ing.Cap8.Mun.Anio1+Liq.Ing.Cap9.Mun.Anio1)</f>
        <v>9.160728000427866E-2</v>
      </c>
      <c r="E25" s="92">
        <f>(Liq.Ing.Cap6.Rango.Anio1+Liq.Ing.Cap7.Rango.Anio1+Liq.Ing.Cap8.Rango.Anio1+Liq.Ing.Cap9.Rango.Anio1)/(Liq.Ing.Cap1.Rango.Anio1+Liq.Ing.Cap2.Rango.Anio1+Liq.Ing.Cap3.Rango.Anio1+Liq.Ing.Cap4.Rango.Anio1+Liq.Ing.Cap5.Rango.Anio1+Liq.Ing.Cap6.Rango.Anio1+Liq.Ing.Cap7.Rango.Anio1+Liq.Ing.Cap8.Rango.Anio1+Liq.Ing.Cap9.Rango.Anio1)</f>
        <v>9.9522505579514725E-2</v>
      </c>
      <c r="F25" s="87" t="s">
        <v>12</v>
      </c>
      <c r="G25" s="92">
        <f>(Liq.Ing.Cap6.Est.Anio1+Liq.Ing.Cap7.Est.Anio1+Liq.Ing.Cap8.Est.Anio1+Liq.Ing.Cap9.Est.Anio1)/(Liq.Ing.Cap1.Est.Anio1+Liq.Ing.Cap2.Est.Anio1+Liq.Ing.Cap3.Est.Anio1+Liq.Ing.Cap4.Est.Anio1+Liq.Ing.Cap5.Est.Anio1+Liq.Ing.Cap6.Est.Anio1+Liq.Ing.Cap7.Est.Anio1+Liq.Ing.Cap8.Est.Anio1+Liq.Ing.Cap9.Est.Anio1)</f>
        <v>8.6276830419652645E-2</v>
      </c>
      <c r="H25" s="87" t="s">
        <v>12</v>
      </c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33.75" customHeight="1" x14ac:dyDescent="0.2">
      <c r="B26" s="91"/>
      <c r="C26" s="17" t="s">
        <v>11</v>
      </c>
      <c r="D26" s="91"/>
      <c r="E26" s="88"/>
      <c r="F26" s="88"/>
      <c r="G26" s="88"/>
      <c r="H26" s="88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5" customHeight="1" x14ac:dyDescent="0.2">
      <c r="B27" s="7" t="s">
        <v>28</v>
      </c>
      <c r="C27" s="8" t="s">
        <v>9</v>
      </c>
      <c r="D27" s="9"/>
      <c r="E27" s="14"/>
      <c r="F27" s="15"/>
      <c r="G27" s="15"/>
      <c r="H27" s="1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33.75" customHeight="1" x14ac:dyDescent="0.2">
      <c r="B28" s="96" t="s">
        <v>29</v>
      </c>
      <c r="C28" s="12" t="s">
        <v>27</v>
      </c>
      <c r="D28" s="93">
        <f>(Liq.Ing.Cap6.Mun.Anio1+Liq.Ing.Cap7.Mun.Anio1+Liq.Ing.Cap8.Mun.Anio1+Liq.Ing.Cap9.Mun.Anio1)/Gen.ML.Pob.Mun.Anio1</f>
        <v>97.911685661803077</v>
      </c>
      <c r="E28" s="89">
        <f>(Liq.Ing.Cap6.Rango.Anio1+Liq.Ing.Cap7.Rango.Anio1+Liq.Ing.Cap8.Rango.Anio1+Liq.Ing.Cap9.Rango.Anio1)/Gen.ML.Pob.Rango.Anio1</f>
        <v>114.96467676072899</v>
      </c>
      <c r="F28" s="87" t="s">
        <v>12</v>
      </c>
      <c r="G28" s="89">
        <f>(Liq.Ing.Cap6.Est.Anio1+Liq.Ing.Cap7.Est.Anio1+Liq.Ing.Cap8.Est.Anio1+Liq.Ing.Cap9.Est.Anio1)/Gen.ML.Pob.Est.Anio1</f>
        <v>104.47074367913366</v>
      </c>
      <c r="H28" s="87" t="s">
        <v>12</v>
      </c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33.75" customHeight="1" x14ac:dyDescent="0.2">
      <c r="B29" s="91"/>
      <c r="C29" s="13" t="s">
        <v>13</v>
      </c>
      <c r="D29" s="91"/>
      <c r="E29" s="88"/>
      <c r="F29" s="88"/>
      <c r="G29" s="88"/>
      <c r="H29" s="88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5" customHeight="1" x14ac:dyDescent="0.2">
      <c r="B30" s="7" t="s">
        <v>30</v>
      </c>
      <c r="C30" s="8" t="s">
        <v>9</v>
      </c>
      <c r="D30" s="9"/>
      <c r="E30" s="14"/>
      <c r="F30" s="15"/>
      <c r="G30" s="15"/>
      <c r="H30" s="1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33.75" customHeight="1" x14ac:dyDescent="0.2">
      <c r="B31" s="96" t="s">
        <v>31</v>
      </c>
      <c r="C31" s="12" t="s">
        <v>32</v>
      </c>
      <c r="D31" s="93">
        <f>(Liq.Ing.Cap1.Mun.Anio1+Liq.Ing.Cap2.Mun.Anio1+Liq.Ing.Cap3.Mun.Anio1)/Gen.ML.Pob.Mun.Anio1</f>
        <v>808.54181925397131</v>
      </c>
      <c r="E31" s="89">
        <f>(Liq.Ing.Cap1.Rango.Anio1+Liq.Ing.Cap2.Rango.Anio1+Liq.Ing.Cap3.Rango.Anio1)/Gen.ML.Pob.Rango.Anio1</f>
        <v>692.53000615686699</v>
      </c>
      <c r="F31" s="87" t="s">
        <v>12</v>
      </c>
      <c r="G31" s="89">
        <f>(Liq.Ing.Cap1.Est.Anio1+Liq.Ing.Cap2.Est.Anio1+Liq.Ing.Cap3.Est.Anio1)/Gen.ML.Pob.Est.Anio1</f>
        <v>697.52511496010152</v>
      </c>
      <c r="H31" s="87" t="s">
        <v>12</v>
      </c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33.75" customHeight="1" x14ac:dyDescent="0.2">
      <c r="B32" s="91"/>
      <c r="C32" s="13" t="s">
        <v>13</v>
      </c>
      <c r="D32" s="91"/>
      <c r="E32" s="88"/>
      <c r="F32" s="88"/>
      <c r="G32" s="88"/>
      <c r="H32" s="88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5" customHeight="1" x14ac:dyDescent="0.2">
      <c r="B33" s="7" t="s">
        <v>33</v>
      </c>
      <c r="C33" s="8" t="s">
        <v>9</v>
      </c>
      <c r="D33" s="9"/>
      <c r="E33" s="14"/>
      <c r="F33" s="15"/>
      <c r="G33" s="15"/>
      <c r="H33" s="1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33.75" customHeight="1" x14ac:dyDescent="0.2">
      <c r="B34" s="96" t="s">
        <v>34</v>
      </c>
      <c r="C34" s="12" t="s">
        <v>32</v>
      </c>
      <c r="D34" s="93">
        <f>(Liq.Ing.Cap1.Mun.Anio1+Liq.Ing.Cap2.Mun.Anio1+Liq.Ing.Cap3.Mun.Anio1)/Gen.ML.Inmu.Mun.Anio1</f>
        <v>2146.0919128483574</v>
      </c>
      <c r="E34" s="89">
        <f>(Liq.Ing.Cap1.Rango.Anio1+Liq.Ing.Cap2.Rango.Anio1+Liq.Ing.Cap3.Rango.Anio1)/Gen.ML.Inmu.Rango.Anio1</f>
        <v>1347.8386249997263</v>
      </c>
      <c r="F34" s="87" t="s">
        <v>12</v>
      </c>
      <c r="G34" s="89">
        <f>(Liq.Ing.Cap1.Est.Anio1+Liq.Ing.Cap2.Est.Anio1+Liq.Ing.Cap3.Est.Anio1)/Gen.ML.Inmu.Est.Anio1</f>
        <v>1248.7230806840505</v>
      </c>
      <c r="H34" s="87" t="s">
        <v>12</v>
      </c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33.75" customHeight="1" x14ac:dyDescent="0.2">
      <c r="B35" s="91"/>
      <c r="C35" s="13" t="s">
        <v>35</v>
      </c>
      <c r="D35" s="91"/>
      <c r="E35" s="88"/>
      <c r="F35" s="88"/>
      <c r="G35" s="88"/>
      <c r="H35" s="88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ht="15" customHeight="1" x14ac:dyDescent="0.2">
      <c r="B36" s="7" t="s">
        <v>36</v>
      </c>
      <c r="C36" s="8" t="s">
        <v>9</v>
      </c>
      <c r="D36" s="9"/>
      <c r="E36" s="14"/>
      <c r="F36" s="15"/>
      <c r="G36" s="15"/>
      <c r="H36" s="1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ht="33.75" customHeight="1" x14ac:dyDescent="0.2">
      <c r="B37" s="96" t="s">
        <v>37</v>
      </c>
      <c r="C37" s="12" t="s">
        <v>38</v>
      </c>
      <c r="D37" s="90">
        <f>(Liq.Ing.Cap1.Mun.Anio1+Liq.Ing.Cap2.Mun.Anio1+Liq.Ing.Cap3.Mun.Anio1+Liq.Ing.Cap4.Mun.Anio1+Liq.Ing.Cap5.Mun.Anio1+Liq.Ing.Cap6.Mun.Anio1+Liq.Ing.Cap7.Mun.Anio1+Liq.Ing.Cap8.Mun.Anio1+Liq.Ing.Cap9.Mun.Anio1-Rem.DeudoresPendientesCobroCorriente.Mun.Anio1)/(Liq.Ing.Cap1.Mun.Anio1+Liq.Ing.Cap2.Mun.Anio1+Liq.Ing.Cap3.Mun.Anio1+Liq.Ing.Cap4.Mun.Anio1+Liq.Ing.Cap5.Mun.Anio1+Liq.Ing.Cap6.Mun.Anio1+Liq.Ing.Cap7.Mun.Anio1+Liq.Ing.Cap8.Mun.Anio1+Liq.Ing.Cap9.Mun.Anio1)</f>
        <v>0.91116940780264688</v>
      </c>
      <c r="E37" s="92">
        <f>(Liq.Ing.Cap1.Rango.Anio1+Liq.Ing.Cap2.Rango.Anio1+Liq.Ing.Cap3.Rango.Anio1+Liq.Ing.Cap4.Rango.Anio1+Liq.Ing.Cap5.Rango.Anio1+Liq.Ing.Cap6.Rango.Anio1+Liq.Ing.Cap7.Rango.Anio1+Liq.Ing.Cap8.Rango.Anio1+Liq.Ing.Cap9.Rango.Anio1-Rem.DeudoresPendientesCobroCorriente.Rango.Anio1)/(Liq.Ing.Cap1.Rango.Anio1+Liq.Ing.Cap2.Rango.Anio1+Liq.Ing.Cap3.Rango.Anio1+Liq.Ing.Cap4.Rango.Anio1+Liq.Ing.Cap5.Rango.Anio1+Liq.Ing.Cap6.Rango.Anio1+Liq.Ing.Cap7.Rango.Anio1+Liq.Ing.Cap8.Rango.Anio1+Liq.Ing.Cap9.Rango.Anio1)</f>
        <v>0.88444890916661767</v>
      </c>
      <c r="F37" s="87" t="s">
        <v>12</v>
      </c>
      <c r="G37" s="92">
        <f>(Liq.Ing.Cap1.Est.Anio1+Liq.Ing.Cap2.Est.Anio1+Liq.Ing.Cap3.Est.Anio1+Liq.Ing.Cap4.Est.Anio1+Liq.Ing.Cap5.Est.Anio1+Liq.Ing.Cap6.Est.Anio1+Liq.Ing.Cap7.Est.Anio1+Liq.Ing.Cap8.Est.Anio1+Liq.Ing.Cap9.Est.Anio1-Rem.DeudoresPendientesCobroCorriente.Est.Anio1)/(Liq.Ing.Cap1.Est.Anio1+Liq.Ing.Cap2.Est.Anio1+Liq.Ing.Cap3.Est.Anio1+Liq.Ing.Cap4.Est.Anio1+Liq.Ing.Cap5.Est.Anio1+Liq.Ing.Cap6.Est.Anio1+Liq.Ing.Cap7.Est.Anio1+Liq.Ing.Cap8.Est.Anio1+Liq.Ing.Cap9.Est.Anio1)</f>
        <v>0.88546287702366588</v>
      </c>
      <c r="H37" s="87" t="s">
        <v>12</v>
      </c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6" ht="33.75" customHeight="1" x14ac:dyDescent="0.2">
      <c r="B38" s="91"/>
      <c r="C38" s="13" t="s">
        <v>39</v>
      </c>
      <c r="D38" s="91"/>
      <c r="E38" s="88"/>
      <c r="F38" s="88"/>
      <c r="G38" s="88"/>
      <c r="H38" s="88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ht="15" customHeight="1" x14ac:dyDescent="0.2">
      <c r="B39" s="7" t="s">
        <v>40</v>
      </c>
      <c r="C39" s="8" t="s">
        <v>9</v>
      </c>
      <c r="D39" s="9"/>
      <c r="E39" s="14"/>
      <c r="F39" s="15"/>
      <c r="G39" s="15"/>
      <c r="H39" s="1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2:26" ht="33.75" customHeight="1" x14ac:dyDescent="0.2">
      <c r="B40" s="96" t="s">
        <v>41</v>
      </c>
      <c r="C40" s="12" t="s">
        <v>42</v>
      </c>
      <c r="D40" s="93">
        <f>(Rem.DeudoresPendientesCobroCorriente.Mun.Anio1*365)/(Liq.Ing.Cap1.Mun.Anio1+Liq.Ing.Cap2.Mun.Anio1+Liq.Ing.Cap3.Mun.Anio1+Liq.Ing.Cap4.Mun.Anio1+Liq.Ing.Cap5.Mun.Anio1+Liq.Ing.Cap6.Mun.Anio1+Liq.Ing.Cap7.Mun.Anio1+Liq.Ing.Cap8.Mun.Anio1+Liq.Ing.Cap9.Mun.Anio1)</f>
        <v>32.423166152033879</v>
      </c>
      <c r="E40" s="98">
        <f>(Rem.DeudoresPendientesCobroCorriente.Rango.Anio1*365)/(Liq.Ing.Cap1.Rango.Anio1+Liq.Ing.Cap2.Rango.Anio1+Liq.Ing.Cap3.Rango.Anio1+Liq.Ing.Cap4.Rango.Anio1+Liq.Ing.Cap5.Rango.Anio1+Liq.Ing.Cap6.Rango.Anio1+Liq.Ing.Cap7.Rango.Anio1+Liq.Ing.Cap8.Rango.Anio1+Liq.Ing.Cap9.Rango.Anio1)</f>
        <v>42.176148154184567</v>
      </c>
      <c r="F40" s="87" t="s">
        <v>12</v>
      </c>
      <c r="G40" s="98">
        <f>(Rem.DeudoresPendientesCobroCorriente.Est.Anio1*365)/(Liq.Ing.Cap1.Est.Anio1+Liq.Ing.Cap2.Est.Anio1+Liq.Ing.Cap3.Est.Anio1+Liq.Ing.Cap4.Est.Anio1+Liq.Ing.Cap5.Est.Anio1+Liq.Ing.Cap6.Est.Anio1+Liq.Ing.Cap7.Est.Anio1+Liq.Ing.Cap8.Est.Anio1+Liq.Ing.Cap9.Est.Anio1)</f>
        <v>41.806049886361954</v>
      </c>
      <c r="H40" s="87" t="s">
        <v>12</v>
      </c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26" ht="33.75" customHeight="1" x14ac:dyDescent="0.2">
      <c r="B41" s="97"/>
      <c r="C41" s="18" t="s">
        <v>39</v>
      </c>
      <c r="D41" s="97"/>
      <c r="E41" s="99"/>
      <c r="F41" s="88"/>
      <c r="G41" s="99"/>
      <c r="H41" s="88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ht="15" customHeight="1" x14ac:dyDescent="0.2">
      <c r="B42" s="111" t="str">
        <f>CONCATENATE("Datos Liquidación de ",Ctxt.ML.Anio1)</f>
        <v>Datos Liquidación de 2019</v>
      </c>
      <c r="C42" s="99"/>
      <c r="D42" s="99"/>
      <c r="E42" s="99"/>
      <c r="F42" s="99"/>
      <c r="G42" s="99"/>
      <c r="H42" s="9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2:26" ht="15" customHeight="1" x14ac:dyDescent="0.2">
      <c r="B43" s="112" t="str">
        <f>CONCATENATE("Fuentes: Ministerio de Hacienda. INE Censo de inmuebles actualizado a ",Ctxt.ML.CensoInmuebles)</f>
        <v>Fuentes: Ministerio de Hacienda. INE Censo de inmuebles actualizado a 2011</v>
      </c>
      <c r="C43" s="113"/>
      <c r="D43" s="113"/>
      <c r="E43" s="113"/>
      <c r="F43" s="113"/>
      <c r="G43" s="113"/>
      <c r="H43" s="11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ht="12.7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ht="12.7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ht="12.7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ht="12.7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ht="12.7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ht="12.7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ht="12.7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12.7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12.7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12.7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12.7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ht="12.7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2.7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2.7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2.7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12.7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2.7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ht="12.7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12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2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2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2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12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ht="12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ht="12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12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ht="12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ht="12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ht="12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ht="12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ht="12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ht="12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ht="12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ht="12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ht="12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ht="12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ht="12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ht="12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ht="12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ht="12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ht="12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ht="12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ht="12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ht="12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t="12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ht="12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ht="12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ht="12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ht="12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ht="12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ht="12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ht="12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ht="12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ht="12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ht="12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ht="12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ht="12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ht="12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ht="12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ht="12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ht="12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ht="12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ht="12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ht="12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ht="12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t="12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ht="12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ht="12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ht="12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ht="12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ht="12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 ht="12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ht="12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ht="12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ht="12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ht="12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ht="12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ht="12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ht="12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ht="12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ht="12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ht="12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ht="12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ht="12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12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ht="12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2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2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2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2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2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2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2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12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12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ht="12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ht="12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ht="12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ht="12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ht="12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ht="12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ht="12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ht="12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ht="12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ht="12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ht="12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ht="12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ht="12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ht="12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ht="12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ht="12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ht="12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ht="12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ht="12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ht="12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ht="12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ht="12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2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2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2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2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2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2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2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2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2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2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2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2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2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2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2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2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2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2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2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2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2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12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2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2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2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2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ht="12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ht="12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ht="12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ht="12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ht="12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ht="12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ht="12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ht="12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ht="12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ht="12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ht="12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ht="12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ht="12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ht="12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ht="12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ht="12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12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ht="12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ht="12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ht="12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ht="12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ht="12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ht="12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ht="12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ht="12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ht="12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2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ht="12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ht="12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ht="12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ht="12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ht="12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ht="12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ht="12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2:26" ht="12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2:26" ht="12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2:26" ht="12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2:26" ht="12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2:26" ht="12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2:26" ht="12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2:26" ht="12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2:26" ht="12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2:26" ht="12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2:26" ht="12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2:26" ht="12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2:26" ht="12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2:26" ht="12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2:26" ht="12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2:26" ht="12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2:26" ht="12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2:26" ht="12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2:26" ht="12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2:26" ht="12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2:26" ht="12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2:26" ht="12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2:26" ht="12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2:26" ht="12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2:26" ht="12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2:26" ht="12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2:26" ht="12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2:26" ht="12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2:26" ht="12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2:26" ht="12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2:26" ht="12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2:26" ht="12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2:26" ht="12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2:26" ht="12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2:26" ht="12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2:26" ht="12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2:26" ht="12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2:26" ht="12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2:26" ht="12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2:26" ht="12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2:26" ht="12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2:26" ht="12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2:26" ht="12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2:26" ht="12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2:26" ht="12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2:26" ht="12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2:26" ht="12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2:26" ht="12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2:26" ht="12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2:26" ht="12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2:26" ht="12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2:26" ht="12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2:26" ht="12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2:26" ht="12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2:26" ht="12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2:26" ht="12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2:26" ht="12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2:26" ht="12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2:26" ht="12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2:26" ht="12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2:26" ht="12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2:26" ht="12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2:26" ht="12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2:26" ht="12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2:26" ht="12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2:26" ht="12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2:26" ht="12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2:26" ht="12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2:26" ht="12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2:26" ht="12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2:26" ht="12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2:26" ht="12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2:26" ht="12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2:26" ht="12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2:26" ht="12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2:26" ht="12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2:26" ht="12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2:26" ht="12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2:26" ht="12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2:26" ht="12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2:26" ht="12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2:26" ht="12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2:26" ht="12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2:26" ht="12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2:26" ht="12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2:26" ht="12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2:26" ht="12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2:26" ht="12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2:26" ht="12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2:26" ht="12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2:26" ht="12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2:26" ht="12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2:26" ht="12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2:26" ht="12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2:26" ht="12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2:26" ht="12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2:26" ht="12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2:26" ht="12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2:26" ht="12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2:26" ht="12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2:26" ht="12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2:26" ht="12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2:26" ht="12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2:26" ht="12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2:26" ht="12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2:26" ht="12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2:26" ht="12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2:26" ht="12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2:26" ht="12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2:26" ht="12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2:26" ht="12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2:26" ht="12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2:26" ht="12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2:26" ht="12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2:26" ht="12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2:26" ht="12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2:26" ht="12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2:26" ht="12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2:26" ht="12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2:26" ht="12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2:26" ht="12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2:26" ht="12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2:26" ht="12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2:26" ht="12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2:26" ht="12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2:26" ht="12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2:26" ht="12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2:26" ht="12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2:26" ht="12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2:26" ht="12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2:26" ht="12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2:26" ht="12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2:26" ht="12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2:26" ht="12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2:26" ht="12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2:26" ht="12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2:26" ht="12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2:26" ht="12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2:26" ht="12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2:26" ht="12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2:26" ht="12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2:26" ht="12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2:26" ht="12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2:26" ht="12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2:26" ht="12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2:26" ht="12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2:26" ht="12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2:26" ht="12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2:26" ht="12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2:26" ht="12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2:26" ht="12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2:26" ht="12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2:26" ht="12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2:26" ht="12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2:26" ht="12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2:26" ht="12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2:26" ht="12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2:26" ht="12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2:26" ht="12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2:26" ht="12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2:26" ht="12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2:26" ht="12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2:26" ht="12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2:26" ht="12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2:26" ht="12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2:26" ht="12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2:26" ht="12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2:26" ht="12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2:26" ht="12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2:26" ht="12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2:26" ht="12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2:26" ht="12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2:26" ht="12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2:26" ht="12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2:26" ht="12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2:26" ht="12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2:26" ht="12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2:26" ht="12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2:26" ht="12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2:26" ht="12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2:26" ht="12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2:26" ht="12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2:26" ht="12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2:26" ht="12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2:26" ht="12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2:26" ht="12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2:26" ht="12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2:26" ht="12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2:26" ht="12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2:26" ht="12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2:26" ht="12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2:26" ht="12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2:26" ht="12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2:26" ht="12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2:26" ht="12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2:26" ht="12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2:26" ht="12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2:26" ht="12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2:26" ht="12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2:26" ht="12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2:26" ht="12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2:26" ht="12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2:26" ht="12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2:26" ht="12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2:26" ht="12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2:26" ht="12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2:26" ht="12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2:26" ht="12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2:26" ht="12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2:26" ht="12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2:26" ht="12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2:26" ht="12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2:26" ht="12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2:26" ht="12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2:26" ht="12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2:26" ht="12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2:26" ht="12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2:26" ht="12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2:26" ht="12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2:26" ht="12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2:26" ht="12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2:26" ht="12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2:26" ht="12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2:26" ht="12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2:26" ht="12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2:26" ht="12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2:26" ht="12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2:26" ht="12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2:26" ht="12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2:26" ht="12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2:26" ht="12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2:26" ht="12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2:26" ht="12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2:26" ht="12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2:26" ht="12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2:26" ht="12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2:26" ht="12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2:26" ht="12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2:26" ht="12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2:26" ht="12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2:26" ht="12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2:26" ht="12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2:26" ht="12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2:26" ht="12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2:26" ht="12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2:26" ht="12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2:26" ht="12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2:26" ht="12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2:26" ht="12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2:26" ht="12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2:26" ht="12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2:26" ht="12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2:26" ht="12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2:26" ht="12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2:26" ht="12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2:26" ht="12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2:26" ht="12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2:26" ht="12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2:26" ht="12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2:26" ht="12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2:26" ht="12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2:26" ht="12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2:26" ht="12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2:26" ht="12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2:26" ht="12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2:26" ht="12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2:26" ht="12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2:26" ht="12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2:26" ht="12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2:26" ht="12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2:26" ht="12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2:26" ht="12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2:26" ht="12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2:26" ht="12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2:26" ht="12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2:26" ht="12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2:26" ht="12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2:26" ht="12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2:26" ht="12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2:26" ht="12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2:26" ht="12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2:26" ht="12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2:26" ht="12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2:26" ht="12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2:26" ht="12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2:26" ht="12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2:26" ht="12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2:26" ht="12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2:26" ht="12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2:26" ht="12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2:26" ht="12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2:26" ht="12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2:26" ht="12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2:26" ht="12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2:26" ht="12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2:26" ht="12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2:26" ht="12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2:26" ht="12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2:26" ht="12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2:26" ht="12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2:26" ht="12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2:26" ht="12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2:26" ht="12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2:26" ht="12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2:26" ht="12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2:26" ht="12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2:26" ht="12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2:26" ht="12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2:26" ht="12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2:26" ht="12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2:26" ht="12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2:26" ht="12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2:26" ht="12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2:26" ht="12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2:26" ht="12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2:26" ht="12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2:26" ht="12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2:26" ht="12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2:26" ht="12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2:26" ht="12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2:26" ht="12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2:26" ht="12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2:26" ht="12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2:26" ht="12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2:26" ht="12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2:26" ht="12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2:26" ht="12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2:26" ht="12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2:26" ht="12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2:26" ht="12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2:26" ht="12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2:26" ht="12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2:26" ht="12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2:26" ht="12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2:26" ht="12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2:26" ht="12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2:26" ht="12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2:26" ht="12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2:26" ht="12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2:26" ht="12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2:26" ht="12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2:26" ht="12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2:26" ht="12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2:26" ht="12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2:26" ht="12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2:26" ht="12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2:26" ht="12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2:26" ht="12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2:26" ht="12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2:26" ht="12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2:26" ht="12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2:26" ht="12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2:26" ht="12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2:26" ht="12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2:26" ht="12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2:26" ht="12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2:26" ht="12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2:26" ht="12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2:26" ht="12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2:26" ht="12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2:26" ht="12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2:26" ht="12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2:26" ht="12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2:26" ht="12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2:26" ht="12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2:26" ht="12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2:26" ht="12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2:26" ht="12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2:26" ht="12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2:26" ht="12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2:26" ht="12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2:26" ht="12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2:26" ht="12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2:26" ht="12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2:26" ht="12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2:26" ht="12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2:26" ht="12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2:26" ht="12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2:26" ht="12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2:26" ht="12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2:26" ht="12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2:26" ht="12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2:26" ht="12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2:26" ht="12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2:26" ht="12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2:26" ht="12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2:26" ht="12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2:26" ht="12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2:26" ht="12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2:26" ht="12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2:26" ht="12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2:26" ht="12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2:26" ht="12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2:26" ht="12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2:26" ht="12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2:26" ht="12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2:26" ht="12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2:26" ht="12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2:26" ht="12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2:26" ht="12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2:26" ht="12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2:26" ht="12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2:26" ht="12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2:26" ht="12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2:26" ht="12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2:26" ht="12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2:26" ht="12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2:26" ht="12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2:26" ht="12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2:26" ht="12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2:26" ht="12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2:26" ht="12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2:26" ht="12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2:26" ht="12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2:26" ht="12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2:26" ht="12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2:26" ht="12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2:26" ht="12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2:26" ht="12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2:26" ht="12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2:26" ht="12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2:26" ht="12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2:26" ht="12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2:26" ht="12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2:26" ht="12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2:26" ht="12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2:26" ht="12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2:26" ht="12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2:26" ht="12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2:26" ht="12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2:26" ht="12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2:26" ht="12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2:26" ht="12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2:26" ht="12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2:26" ht="12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2:26" ht="12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2:26" ht="12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2:26" ht="12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2:26" ht="12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2:26" ht="12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2:26" ht="12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2:26" ht="12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2:26" ht="12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2:26" ht="12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2:26" ht="12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2:26" ht="12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2:26" ht="12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2:26" ht="12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2:26" ht="12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2:26" ht="12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2:26" ht="12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2:26" ht="12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2:26" ht="12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2:26" ht="12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2:26" ht="12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2:26" ht="12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2:26" ht="12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2:26" ht="12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2:26" ht="12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2:26" ht="12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2:26" ht="12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2:26" ht="12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2:26" ht="12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2:26" ht="12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2:26" ht="12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2:26" ht="12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2:26" ht="12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2:26" ht="12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2:26" ht="12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2:26" ht="12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2:26" ht="12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2:26" ht="12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2:26" ht="12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2:26" ht="12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2:26" ht="12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2:26" ht="12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2:26" ht="12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2:26" ht="12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2:26" ht="12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2:26" ht="12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2:26" ht="12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2:26" ht="12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2:26" ht="12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2:26" ht="12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2:26" ht="12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2:26" ht="12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2:26" ht="12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2:26" ht="12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2:26" ht="12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2:26" ht="12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2:26" ht="12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2:26" ht="12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2:26" ht="12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2:26" ht="12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2:26" ht="12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2:26" ht="12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2:26" ht="12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2:26" ht="12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2:26" ht="12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2:26" ht="12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2:26" ht="12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2:26" ht="12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2:26" ht="12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2:26" ht="12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2:26" ht="12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2:26" ht="12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2:26" ht="12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2:26" ht="12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2:26" ht="12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2:26" ht="12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2:26" ht="12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2:26" ht="12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2:26" ht="12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2:26" ht="12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2:26" ht="12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2:26" ht="12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2:26" ht="12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2:26" ht="12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2:26" ht="12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2:26" ht="12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2:26" ht="12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2:26" ht="12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2:26" ht="12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2:26" ht="12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2:26" ht="12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2:26" ht="12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2:26" ht="12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2:26" ht="12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2:26" ht="12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2:26" ht="12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2:26" ht="12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2:26" ht="12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2:26" ht="12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2:26" ht="12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2:26" ht="12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2:26" ht="12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2:26" ht="12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2:26" ht="12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2:26" ht="12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2:26" ht="12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2:26" ht="12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2:26" ht="12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2:26" ht="12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2:26" ht="12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2:26" ht="12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2:26" ht="12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2:26" ht="12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2:26" ht="12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2:26" ht="12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2:26" ht="12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2:26" ht="12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2:26" ht="12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2:26" ht="12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2:26" ht="12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2:26" ht="12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2:26" ht="12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2:26" ht="12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2:26" ht="12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2:26" ht="12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2:26" ht="12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2:26" ht="12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2:26" ht="12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2:26" ht="12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2:26" ht="12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2:26" ht="12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2:26" ht="12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2:26" ht="12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2:26" ht="12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2:26" ht="12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2:26" ht="12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2:26" ht="12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2:26" ht="12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2:26" ht="12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2:26" ht="12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2:26" ht="12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2:26" ht="12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2:26" ht="12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2:26" ht="12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2:26" ht="12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2:26" ht="12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2:26" ht="12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2:26" ht="12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2:26" ht="12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2:26" ht="12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2:26" ht="12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2:26" ht="12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2:26" ht="12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2:26" ht="12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2:26" ht="12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2:26" ht="12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2:26" ht="12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2:26" ht="12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2:26" ht="12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2:26" ht="12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2:26" ht="12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2:26" ht="12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2:26" ht="12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2:26" ht="12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2:26" ht="12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2:26" ht="12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2:26" ht="12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2:26" ht="12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2:26" ht="12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2:26" ht="12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2:26" ht="12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2:26" ht="12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2:26" ht="12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2:26" ht="12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2:26" ht="12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2:26" ht="12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2:26" ht="12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2:26" ht="12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2:26" ht="12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2:26" ht="12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2:26" ht="12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2:26" ht="12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2:26" ht="12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2:26" ht="12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2:26" ht="12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2:26" ht="12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2:26" ht="12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2:26" ht="12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2:26" ht="12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2:26" ht="12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2:26" ht="12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2:26" ht="12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2:26" ht="12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2:26" ht="12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2:26" ht="12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2:26" ht="12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2:26" ht="12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2:26" ht="12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2:26" ht="12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2:26" ht="12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2:26" ht="12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2:26" ht="12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2:26" ht="12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2:26" ht="12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2:26" ht="12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2:26" ht="12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2:26" ht="12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2:26" ht="12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2:26" ht="12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2:26" ht="12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2:26" ht="12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2:26" ht="12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2:26" ht="12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2:26" ht="12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2:26" ht="12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2:26" ht="12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2:26" ht="12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2:26" ht="12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2:26" ht="12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2:26" ht="12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2:26" ht="12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2:26" ht="12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2:26" ht="12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2:26" ht="12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2:26" ht="12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2:26" ht="12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2:26" ht="12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2:26" ht="12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2:26" ht="12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2:26" ht="12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2:26" ht="12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2:26" ht="12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2:26" ht="12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2:26" ht="12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2:26" ht="12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2:26" ht="12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2:26" ht="12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2:26" ht="12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2:26" ht="12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2:26" ht="12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2:26" ht="12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2:26" ht="12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2:26" ht="12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2:26" ht="12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2:26" ht="12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2:26" ht="12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2:26" ht="12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2:26" ht="12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2:26" ht="12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2:26" ht="12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2:26" ht="12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2:26" ht="12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2:26" ht="12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2:26" ht="12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2:26" ht="12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2:26" ht="12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2:26" ht="12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2:26" ht="12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2:26" ht="12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2:26" ht="12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2:26" ht="12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2:26" ht="12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2:26" ht="12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2:26" ht="12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2:26" ht="12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2:26" ht="12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2:26" ht="12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2:26" ht="12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2:26" ht="12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2:26" ht="12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2:26" ht="12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2:26" ht="12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2:26" ht="12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2:26" ht="12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2:26" ht="12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2:26" ht="12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2:26" ht="12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2:26" ht="12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2:26" ht="12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2:26" ht="12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2:26" ht="12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2:26" ht="12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2:26" ht="12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2:26" ht="12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2:26" ht="12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2:26" ht="12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2:26" ht="12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2:26" ht="12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2:26" ht="12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2:26" ht="12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2:26" ht="12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2:26" ht="12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2:26" ht="12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2:26" ht="12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2:26" ht="12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2:26" ht="12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2:26" ht="12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2:26" ht="12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2:26" ht="12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2:26" ht="12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2:26" ht="12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2:26" ht="12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2:26" ht="12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2:26" ht="12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2:26" ht="12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2:26" ht="12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2:26" ht="12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2:26" ht="12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2:26" ht="12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2:26" ht="12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2:26" ht="12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2:26" ht="12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2:26" ht="12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2:26" ht="12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2:26" ht="12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2:26" ht="12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2:26" ht="12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2:26" ht="12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2:26" ht="12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2:26" ht="12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2:26" ht="12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2:26" ht="12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2:26" ht="12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2:26" ht="12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2:26" ht="12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2:26" ht="12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2:26" ht="12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2:26" ht="12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2:26" ht="12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2:26" ht="12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2:26" ht="12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2:26" ht="12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2:26" ht="12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2:26" ht="12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2:26" ht="12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2:26" ht="12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2:26" ht="12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2:26" ht="12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2:26" ht="12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2:26" ht="12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2:26" ht="12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2:26" ht="12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2:26" ht="12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2:26" ht="12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2:26" ht="12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2:26" ht="12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2:26" ht="12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5">
    <mergeCell ref="F40:F41"/>
    <mergeCell ref="G40:G41"/>
    <mergeCell ref="H40:H41"/>
    <mergeCell ref="B42:H42"/>
    <mergeCell ref="B43:H43"/>
    <mergeCell ref="B10:B11"/>
    <mergeCell ref="F16:F17"/>
    <mergeCell ref="G16:G17"/>
    <mergeCell ref="H16:H17"/>
    <mergeCell ref="F19:F20"/>
    <mergeCell ref="G19:G20"/>
    <mergeCell ref="H19:H20"/>
    <mergeCell ref="D16:D17"/>
    <mergeCell ref="D19:D20"/>
    <mergeCell ref="B2:H2"/>
    <mergeCell ref="B5:H5"/>
    <mergeCell ref="B6:H6"/>
    <mergeCell ref="E7:H7"/>
    <mergeCell ref="E8:F8"/>
    <mergeCell ref="G8:H8"/>
    <mergeCell ref="G37:G38"/>
    <mergeCell ref="H37:H38"/>
    <mergeCell ref="F31:F32"/>
    <mergeCell ref="G31:G32"/>
    <mergeCell ref="H31:H32"/>
    <mergeCell ref="F34:F35"/>
    <mergeCell ref="G34:G35"/>
    <mergeCell ref="H34:H35"/>
    <mergeCell ref="F37:F38"/>
    <mergeCell ref="B22:B23"/>
    <mergeCell ref="B25:B26"/>
    <mergeCell ref="B28:B29"/>
    <mergeCell ref="B31:B32"/>
    <mergeCell ref="E31:E32"/>
    <mergeCell ref="D22:D23"/>
    <mergeCell ref="E22:E23"/>
    <mergeCell ref="D31:D32"/>
    <mergeCell ref="B34:B35"/>
    <mergeCell ref="B37:B38"/>
    <mergeCell ref="D37:D38"/>
    <mergeCell ref="E37:E38"/>
    <mergeCell ref="B40:B41"/>
    <mergeCell ref="D40:D41"/>
    <mergeCell ref="E40:E41"/>
    <mergeCell ref="E34:E35"/>
    <mergeCell ref="D34:D35"/>
    <mergeCell ref="B13:B14"/>
    <mergeCell ref="D13:D14"/>
    <mergeCell ref="B16:B17"/>
    <mergeCell ref="E16:E17"/>
    <mergeCell ref="E19:E20"/>
    <mergeCell ref="B19:B20"/>
    <mergeCell ref="E13:E14"/>
    <mergeCell ref="H25:H26"/>
    <mergeCell ref="D28:D29"/>
    <mergeCell ref="E28:E29"/>
    <mergeCell ref="H28:H29"/>
    <mergeCell ref="D7:D8"/>
    <mergeCell ref="D10:D11"/>
    <mergeCell ref="E10:E11"/>
    <mergeCell ref="F10:F11"/>
    <mergeCell ref="F13:F14"/>
    <mergeCell ref="G13:G14"/>
    <mergeCell ref="H13:H14"/>
    <mergeCell ref="G10:G11"/>
    <mergeCell ref="H10:H11"/>
    <mergeCell ref="F22:F23"/>
    <mergeCell ref="G22:G23"/>
    <mergeCell ref="H22:H23"/>
    <mergeCell ref="F28:F29"/>
    <mergeCell ref="G28:G29"/>
    <mergeCell ref="D25:D26"/>
    <mergeCell ref="E25:E26"/>
    <mergeCell ref="F25:F26"/>
    <mergeCell ref="G25:G26"/>
  </mergeCells>
  <conditionalFormatting sqref="F10:F11">
    <cfRule type="expression" dxfId="43" priority="1">
      <formula>OR($E$10&lt;$D$10)</formula>
    </cfRule>
  </conditionalFormatting>
  <conditionalFormatting sqref="F10:F11">
    <cfRule type="expression" dxfId="42" priority="2">
      <formula>OR($E$10&gt;=$D$10)</formula>
    </cfRule>
  </conditionalFormatting>
  <conditionalFormatting sqref="H10:I11">
    <cfRule type="expression" dxfId="41" priority="3">
      <formula>OR($G$10&lt;$D$10)</formula>
    </cfRule>
  </conditionalFormatting>
  <conditionalFormatting sqref="H10:I11">
    <cfRule type="expression" dxfId="40" priority="4">
      <formula>OR($G$10&gt;=$D$10)</formula>
    </cfRule>
  </conditionalFormatting>
  <conditionalFormatting sqref="F13:F14">
    <cfRule type="expression" dxfId="39" priority="5">
      <formula>OR($E$13&lt;$D$13)</formula>
    </cfRule>
  </conditionalFormatting>
  <conditionalFormatting sqref="F13:F14">
    <cfRule type="expression" dxfId="38" priority="6">
      <formula>OR($E$13&gt;=$D$13)</formula>
    </cfRule>
  </conditionalFormatting>
  <conditionalFormatting sqref="H13:I14">
    <cfRule type="expression" dxfId="37" priority="7">
      <formula>OR($G$13&lt;$D$13)</formula>
    </cfRule>
  </conditionalFormatting>
  <conditionalFormatting sqref="H13:I14">
    <cfRule type="expression" dxfId="36" priority="8">
      <formula>OR($G$13&gt;=$D$13)</formula>
    </cfRule>
  </conditionalFormatting>
  <conditionalFormatting sqref="F16:F17">
    <cfRule type="expression" dxfId="35" priority="9">
      <formula>OR($E$16&lt;$D$16)</formula>
    </cfRule>
  </conditionalFormatting>
  <conditionalFormatting sqref="F16:F17">
    <cfRule type="expression" dxfId="34" priority="10">
      <formula>OR($E$16&gt;=$D$16)</formula>
    </cfRule>
  </conditionalFormatting>
  <conditionalFormatting sqref="H16:I17">
    <cfRule type="expression" dxfId="33" priority="11">
      <formula>OR($G$16&lt;$D$16)</formula>
    </cfRule>
  </conditionalFormatting>
  <conditionalFormatting sqref="H16:I17">
    <cfRule type="expression" dxfId="32" priority="12">
      <formula>OR($G$16&gt;=$D$16)</formula>
    </cfRule>
  </conditionalFormatting>
  <conditionalFormatting sqref="H19:I20">
    <cfRule type="expression" dxfId="31" priority="13">
      <formula>OR($G$19&lt;$D$19)</formula>
    </cfRule>
  </conditionalFormatting>
  <conditionalFormatting sqref="H19:I20">
    <cfRule type="expression" dxfId="30" priority="14">
      <formula>OR($G$19&gt;=$D$19)</formula>
    </cfRule>
  </conditionalFormatting>
  <conditionalFormatting sqref="F19:F20">
    <cfRule type="expression" dxfId="29" priority="15">
      <formula>OR($E$19&lt;$D$19)</formula>
    </cfRule>
  </conditionalFormatting>
  <conditionalFormatting sqref="F19:F20">
    <cfRule type="expression" dxfId="28" priority="16">
      <formula>OR($E$19&gt;=$D$19)</formula>
    </cfRule>
  </conditionalFormatting>
  <conditionalFormatting sqref="F22:F23">
    <cfRule type="expression" dxfId="27" priority="17">
      <formula>OR($E$22&lt;$D$22)</formula>
    </cfRule>
  </conditionalFormatting>
  <conditionalFormatting sqref="F22:F23">
    <cfRule type="expression" dxfId="26" priority="18">
      <formula>OR($E$22&gt;=$D$22)</formula>
    </cfRule>
  </conditionalFormatting>
  <conditionalFormatting sqref="H22:I23">
    <cfRule type="expression" dxfId="25" priority="19">
      <formula>OR($G$22&lt;$D$22)</formula>
    </cfRule>
  </conditionalFormatting>
  <conditionalFormatting sqref="H22:I23">
    <cfRule type="expression" dxfId="24" priority="20">
      <formula>OR($G$22&gt;=$D$22)</formula>
    </cfRule>
  </conditionalFormatting>
  <conditionalFormatting sqref="F25:F26">
    <cfRule type="expression" dxfId="23" priority="21">
      <formula>OR($E$25&lt;$D$25)</formula>
    </cfRule>
  </conditionalFormatting>
  <conditionalFormatting sqref="F25:F26">
    <cfRule type="expression" dxfId="22" priority="22">
      <formula>OR($E$25&gt;=$D$25)</formula>
    </cfRule>
  </conditionalFormatting>
  <conditionalFormatting sqref="H25:I26">
    <cfRule type="expression" dxfId="21" priority="23">
      <formula>OR($G$25&lt;$D$25)</formula>
    </cfRule>
  </conditionalFormatting>
  <conditionalFormatting sqref="H25:I26">
    <cfRule type="expression" dxfId="20" priority="24">
      <formula>OR($G$25&gt;=$D$25)</formula>
    </cfRule>
  </conditionalFormatting>
  <conditionalFormatting sqref="F28:F29">
    <cfRule type="expression" dxfId="19" priority="25">
      <formula>OR($E$28&lt;$D$28)</formula>
    </cfRule>
  </conditionalFormatting>
  <conditionalFormatting sqref="F28:F29">
    <cfRule type="expression" dxfId="18" priority="26">
      <formula>OR($E$28&gt;=$D$28)</formula>
    </cfRule>
  </conditionalFormatting>
  <conditionalFormatting sqref="H28:I29">
    <cfRule type="expression" dxfId="17" priority="27">
      <formula>OR($G$28&lt;$D$28)</formula>
    </cfRule>
  </conditionalFormatting>
  <conditionalFormatting sqref="H28:I29">
    <cfRule type="expression" dxfId="16" priority="28">
      <formula>OR($G$28&gt;=$D$28)</formula>
    </cfRule>
  </conditionalFormatting>
  <conditionalFormatting sqref="F37:F38">
    <cfRule type="expression" dxfId="15" priority="29">
      <formula>OR($E$37&lt;$D$37)</formula>
    </cfRule>
  </conditionalFormatting>
  <conditionalFormatting sqref="F37:F38">
    <cfRule type="expression" dxfId="14" priority="30">
      <formula>OR($E$37&gt;=$D$37)</formula>
    </cfRule>
  </conditionalFormatting>
  <conditionalFormatting sqref="H37:I38">
    <cfRule type="expression" dxfId="13" priority="31">
      <formula>OR($G$37&lt;$D$37)</formula>
    </cfRule>
  </conditionalFormatting>
  <conditionalFormatting sqref="H37:I38">
    <cfRule type="expression" dxfId="12" priority="32">
      <formula>OR($G$37&gt;=$D$37)</formula>
    </cfRule>
  </conditionalFormatting>
  <conditionalFormatting sqref="F31:F32">
    <cfRule type="expression" dxfId="11" priority="33">
      <formula>OR($E$31&gt;$D$31)</formula>
    </cfRule>
  </conditionalFormatting>
  <conditionalFormatting sqref="F31:F32">
    <cfRule type="expression" dxfId="10" priority="34">
      <formula>OR($E$31&lt;=$D$31)</formula>
    </cfRule>
  </conditionalFormatting>
  <conditionalFormatting sqref="H31:I32">
    <cfRule type="expression" dxfId="9" priority="35">
      <formula>OR($G$31&gt;$D$31)</formula>
    </cfRule>
  </conditionalFormatting>
  <conditionalFormatting sqref="H31:I32">
    <cfRule type="expression" dxfId="8" priority="36">
      <formula>OR($G$31&lt;=$D$31)</formula>
    </cfRule>
  </conditionalFormatting>
  <conditionalFormatting sqref="H34:I35">
    <cfRule type="expression" dxfId="7" priority="37">
      <formula>OR($G$34&gt;$D$34)</formula>
    </cfRule>
  </conditionalFormatting>
  <conditionalFormatting sqref="H34:I35">
    <cfRule type="expression" dxfId="6" priority="38">
      <formula>OR($G$34&lt;=$D$34)</formula>
    </cfRule>
  </conditionalFormatting>
  <conditionalFormatting sqref="F34:F35">
    <cfRule type="expression" dxfId="5" priority="39">
      <formula>OR($E$34&gt;$D$34)</formula>
    </cfRule>
  </conditionalFormatting>
  <conditionalFormatting sqref="F34:F35">
    <cfRule type="expression" dxfId="4" priority="40">
      <formula>OR($E$34&lt;=$D$34)</formula>
    </cfRule>
  </conditionalFormatting>
  <conditionalFormatting sqref="F40:F41">
    <cfRule type="expression" dxfId="3" priority="41">
      <formula>OR($E$40&gt;$D$40)</formula>
    </cfRule>
  </conditionalFormatting>
  <conditionalFormatting sqref="F40:F41">
    <cfRule type="expression" dxfId="2" priority="42">
      <formula>OR($E$40&lt;=$D$40)</formula>
    </cfRule>
  </conditionalFormatting>
  <conditionalFormatting sqref="H40:I41">
    <cfRule type="expression" dxfId="1" priority="43">
      <formula>OR($G$40&gt;$D$40)</formula>
    </cfRule>
  </conditionalFormatting>
  <conditionalFormatting sqref="H40:I41">
    <cfRule type="expression" dxfId="0" priority="44">
      <formula>OR($G$40&lt;=$D$40)</formula>
    </cfRule>
  </conditionalFormatting>
  <printOptions horizontalCentered="1"/>
  <pageMargins left="0" right="0" top="0.39370078740157499" bottom="0.31496063461453899" header="0" footer="0"/>
  <pageSetup paperSize="9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42578125" defaultRowHeight="15" customHeight="1" x14ac:dyDescent="0.2"/>
  <cols>
    <col min="1" max="1" width="21" customWidth="1"/>
    <col min="2" max="2" width="24.85546875" customWidth="1"/>
    <col min="3" max="3" width="4.7109375" customWidth="1"/>
    <col min="4" max="4" width="19.42578125" customWidth="1"/>
    <col min="5" max="5" width="14.42578125" customWidth="1"/>
    <col min="6" max="6" width="51.7109375" customWidth="1"/>
    <col min="7" max="7" width="13.85546875" customWidth="1"/>
    <col min="8" max="9" width="15.28515625" customWidth="1"/>
    <col min="10" max="10" width="14.42578125" customWidth="1"/>
    <col min="11" max="12" width="15.28515625" customWidth="1"/>
    <col min="13" max="14" width="16.42578125" customWidth="1"/>
    <col min="15" max="15" width="15.42578125" customWidth="1"/>
    <col min="16" max="18" width="16.5703125" customWidth="1"/>
    <col min="19" max="20" width="11.42578125" customWidth="1"/>
    <col min="21" max="21" width="25.42578125" customWidth="1"/>
    <col min="22" max="26" width="11.42578125" customWidth="1"/>
  </cols>
  <sheetData>
    <row r="1" spans="1:26" x14ac:dyDescent="0.25">
      <c r="A1" s="114" t="s">
        <v>43</v>
      </c>
      <c r="B1" s="115"/>
      <c r="C1" s="19"/>
      <c r="D1" s="19"/>
      <c r="E1" s="118" t="s">
        <v>44</v>
      </c>
      <c r="F1" s="118" t="s">
        <v>45</v>
      </c>
      <c r="G1" s="120" t="s">
        <v>46</v>
      </c>
      <c r="H1" s="121"/>
      <c r="I1" s="122"/>
      <c r="J1" s="123" t="s">
        <v>47</v>
      </c>
      <c r="K1" s="121"/>
      <c r="L1" s="122"/>
      <c r="M1" s="124" t="s">
        <v>48</v>
      </c>
      <c r="N1" s="121"/>
      <c r="O1" s="122"/>
      <c r="P1" s="125" t="s">
        <v>49</v>
      </c>
      <c r="Q1" s="121"/>
      <c r="R1" s="122"/>
      <c r="S1" s="19"/>
      <c r="T1" s="19"/>
      <c r="U1" s="19"/>
      <c r="V1" s="19"/>
      <c r="W1" s="19"/>
      <c r="X1" s="19"/>
      <c r="Y1" s="19"/>
      <c r="Z1" s="19"/>
    </row>
    <row r="2" spans="1:26" x14ac:dyDescent="0.25">
      <c r="A2" s="116"/>
      <c r="B2" s="117"/>
      <c r="C2" s="19"/>
      <c r="D2" s="20"/>
      <c r="E2" s="119"/>
      <c r="F2" s="119"/>
      <c r="G2" s="21">
        <f>Ctxt.ML.Anio3</f>
        <v>2017</v>
      </c>
      <c r="H2" s="21">
        <f>Ctxt.ML.Anio2</f>
        <v>2018</v>
      </c>
      <c r="I2" s="22">
        <f>Ctxt.ML.Anio1</f>
        <v>2019</v>
      </c>
      <c r="J2" s="23">
        <f>Ctxt.ML.Anio3</f>
        <v>2017</v>
      </c>
      <c r="K2" s="23">
        <f>Ctxt.ML.Anio2</f>
        <v>2018</v>
      </c>
      <c r="L2" s="24">
        <f>Ctxt.ML.Anio1</f>
        <v>2019</v>
      </c>
      <c r="M2" s="25">
        <f>Ctxt.ML.Anio3</f>
        <v>2017</v>
      </c>
      <c r="N2" s="25">
        <f>Ctxt.ML.Anio2</f>
        <v>2018</v>
      </c>
      <c r="O2" s="26">
        <f>Ctxt.ML.Anio1</f>
        <v>2019</v>
      </c>
      <c r="P2" s="27">
        <f>Ctxt.ML.Anio3</f>
        <v>2017</v>
      </c>
      <c r="Q2" s="27">
        <f>Ctxt.ML.Anio2</f>
        <v>2018</v>
      </c>
      <c r="R2" s="28">
        <f>Ctxt.ML.Anio1</f>
        <v>2019</v>
      </c>
      <c r="S2" s="19"/>
      <c r="T2" s="19"/>
      <c r="U2" s="19"/>
      <c r="V2" s="19"/>
      <c r="W2" s="19"/>
      <c r="X2" s="19"/>
      <c r="Y2" s="19"/>
      <c r="Z2" s="19"/>
    </row>
    <row r="3" spans="1:26" x14ac:dyDescent="0.25">
      <c r="A3" s="29" t="s">
        <v>50</v>
      </c>
      <c r="B3" s="30" t="s">
        <v>51</v>
      </c>
      <c r="C3" s="19"/>
      <c r="D3" s="31" t="s">
        <v>52</v>
      </c>
      <c r="E3" s="32"/>
      <c r="F3" s="33" t="s">
        <v>53</v>
      </c>
      <c r="G3" s="34">
        <v>95071</v>
      </c>
      <c r="H3" s="35">
        <v>95550</v>
      </c>
      <c r="I3" s="36">
        <v>95814</v>
      </c>
      <c r="J3" s="34">
        <v>6084578</v>
      </c>
      <c r="K3" s="35">
        <v>6459763</v>
      </c>
      <c r="L3" s="36">
        <v>6561204</v>
      </c>
      <c r="M3" s="34">
        <v>12818776</v>
      </c>
      <c r="N3" s="35">
        <v>13317349</v>
      </c>
      <c r="O3" s="36">
        <v>13334704</v>
      </c>
      <c r="P3" s="34">
        <v>44345268</v>
      </c>
      <c r="Q3" s="35">
        <v>44473303</v>
      </c>
      <c r="R3" s="36">
        <v>44978605</v>
      </c>
      <c r="S3" s="19"/>
      <c r="T3" s="19"/>
      <c r="U3" s="19"/>
      <c r="V3" s="19"/>
      <c r="W3" s="19"/>
      <c r="X3" s="19"/>
      <c r="Y3" s="19"/>
      <c r="Z3" s="19"/>
    </row>
    <row r="4" spans="1:26" x14ac:dyDescent="0.25">
      <c r="A4" s="37" t="s">
        <v>54</v>
      </c>
      <c r="B4" s="38" t="s">
        <v>55</v>
      </c>
      <c r="C4" s="19"/>
      <c r="D4" s="19"/>
      <c r="E4" s="39"/>
      <c r="F4" s="39" t="s">
        <v>56</v>
      </c>
      <c r="G4" s="40">
        <v>36098</v>
      </c>
      <c r="H4" s="41">
        <v>36098</v>
      </c>
      <c r="I4" s="42">
        <v>36098</v>
      </c>
      <c r="J4" s="40">
        <v>2829614</v>
      </c>
      <c r="K4" s="41">
        <v>2956983</v>
      </c>
      <c r="L4" s="42">
        <v>2968702</v>
      </c>
      <c r="M4" s="40">
        <v>6702805</v>
      </c>
      <c r="N4" s="41">
        <v>6893747</v>
      </c>
      <c r="O4" s="42">
        <v>6851475</v>
      </c>
      <c r="P4" s="40">
        <v>25030949</v>
      </c>
      <c r="Q4" s="41">
        <v>24997414</v>
      </c>
      <c r="R4" s="42">
        <v>25124631</v>
      </c>
      <c r="S4" s="19"/>
      <c r="T4" s="19"/>
      <c r="U4" s="19"/>
      <c r="V4" s="19"/>
      <c r="W4" s="19"/>
      <c r="X4" s="19"/>
      <c r="Y4" s="19"/>
      <c r="Z4" s="19"/>
    </row>
    <row r="5" spans="1:26" x14ac:dyDescent="0.25">
      <c r="A5" s="37" t="s">
        <v>57</v>
      </c>
      <c r="B5" s="38" t="s">
        <v>4</v>
      </c>
      <c r="C5" s="19"/>
      <c r="D5" s="31" t="s">
        <v>58</v>
      </c>
      <c r="E5" s="43" t="s">
        <v>59</v>
      </c>
      <c r="F5" s="44" t="s">
        <v>60</v>
      </c>
      <c r="G5" s="45">
        <v>68065567.269999996</v>
      </c>
      <c r="H5" s="46">
        <v>62129327.630000003</v>
      </c>
      <c r="I5" s="47">
        <v>60728180.530000001</v>
      </c>
      <c r="J5" s="45">
        <v>3945822320.0799999</v>
      </c>
      <c r="K5" s="46">
        <v>4135943898.7399998</v>
      </c>
      <c r="L5" s="47">
        <v>4117393173.5500002</v>
      </c>
      <c r="M5" s="45">
        <v>5844964982.1599998</v>
      </c>
      <c r="N5" s="46">
        <v>6067673646.8000002</v>
      </c>
      <c r="O5" s="47">
        <v>6092991610.25</v>
      </c>
      <c r="P5" s="45">
        <v>20645088067.41</v>
      </c>
      <c r="Q5" s="46">
        <v>20765904046.580002</v>
      </c>
      <c r="R5" s="47">
        <v>20921772816.82</v>
      </c>
      <c r="S5" s="19"/>
      <c r="T5" s="19"/>
      <c r="U5" s="19"/>
      <c r="V5" s="19"/>
      <c r="W5" s="19"/>
      <c r="X5" s="19"/>
      <c r="Y5" s="19"/>
      <c r="Z5" s="19"/>
    </row>
    <row r="6" spans="1:26" x14ac:dyDescent="0.25">
      <c r="A6" s="37" t="s">
        <v>61</v>
      </c>
      <c r="B6" s="38">
        <v>2019</v>
      </c>
      <c r="C6" s="19"/>
      <c r="D6" s="19"/>
      <c r="E6" s="43" t="s">
        <v>62</v>
      </c>
      <c r="F6" s="44" t="s">
        <v>63</v>
      </c>
      <c r="G6" s="45">
        <v>5410133.8899999997</v>
      </c>
      <c r="H6" s="46">
        <v>8041827.8200000003</v>
      </c>
      <c r="I6" s="47">
        <v>4904664.67</v>
      </c>
      <c r="J6" s="45">
        <v>282127046.94</v>
      </c>
      <c r="K6" s="46">
        <v>347956627.16000003</v>
      </c>
      <c r="L6" s="47">
        <v>343037516.76999998</v>
      </c>
      <c r="M6" s="45">
        <v>722811610.00999999</v>
      </c>
      <c r="N6" s="46">
        <v>859872569.79999995</v>
      </c>
      <c r="O6" s="47">
        <v>830676631.82000005</v>
      </c>
      <c r="P6" s="45">
        <v>1701083060.6099999</v>
      </c>
      <c r="Q6" s="46">
        <v>2024598847.99</v>
      </c>
      <c r="R6" s="47">
        <v>2048527930.51</v>
      </c>
      <c r="S6" s="19"/>
      <c r="T6" s="19"/>
      <c r="U6" s="19"/>
      <c r="V6" s="19"/>
      <c r="W6" s="19"/>
      <c r="X6" s="19"/>
      <c r="Y6" s="19"/>
      <c r="Z6" s="19"/>
    </row>
    <row r="7" spans="1:26" x14ac:dyDescent="0.25">
      <c r="A7" s="37" t="s">
        <v>64</v>
      </c>
      <c r="B7" s="38">
        <v>2018</v>
      </c>
      <c r="C7" s="19"/>
      <c r="D7" s="19"/>
      <c r="E7" s="43" t="s">
        <v>65</v>
      </c>
      <c r="F7" s="48" t="s">
        <v>66</v>
      </c>
      <c r="G7" s="49">
        <v>11195036.449999999</v>
      </c>
      <c r="H7" s="50">
        <v>9952427.5399999991</v>
      </c>
      <c r="I7" s="51">
        <v>11836780.67</v>
      </c>
      <c r="J7" s="49">
        <v>1126333587.74</v>
      </c>
      <c r="K7" s="50">
        <v>1149642699.98</v>
      </c>
      <c r="L7" s="51">
        <v>1123535646.3299999</v>
      </c>
      <c r="M7" s="49">
        <v>2217181299.1500001</v>
      </c>
      <c r="N7" s="50">
        <v>2321173280.9699998</v>
      </c>
      <c r="O7" s="51">
        <v>2311014401.1500001</v>
      </c>
      <c r="P7" s="49">
        <v>8145885941.7200003</v>
      </c>
      <c r="Q7" s="50">
        <v>8308470488.1300001</v>
      </c>
      <c r="R7" s="51">
        <v>8403405876.04</v>
      </c>
      <c r="S7" s="19"/>
      <c r="T7" s="19"/>
      <c r="U7" s="19"/>
      <c r="V7" s="19"/>
      <c r="W7" s="19"/>
      <c r="X7" s="19"/>
      <c r="Y7" s="19"/>
      <c r="Z7" s="19"/>
    </row>
    <row r="8" spans="1:26" x14ac:dyDescent="0.25">
      <c r="A8" s="37" t="s">
        <v>67</v>
      </c>
      <c r="B8" s="38">
        <v>2017</v>
      </c>
      <c r="C8" s="19"/>
      <c r="D8" s="19"/>
      <c r="E8" s="43" t="s">
        <v>68</v>
      </c>
      <c r="F8" s="48" t="s">
        <v>69</v>
      </c>
      <c r="G8" s="49">
        <v>12506345.34</v>
      </c>
      <c r="H8" s="50">
        <v>12598125.060000001</v>
      </c>
      <c r="I8" s="51">
        <v>13173077.27</v>
      </c>
      <c r="J8" s="49">
        <v>2258504184.0500002</v>
      </c>
      <c r="K8" s="50">
        <v>2336447087.8800001</v>
      </c>
      <c r="L8" s="51">
        <v>2359114895.4200001</v>
      </c>
      <c r="M8" s="49">
        <v>4127865265.6500001</v>
      </c>
      <c r="N8" s="50">
        <v>4366359695.25</v>
      </c>
      <c r="O8" s="51">
        <v>4419455520.4399996</v>
      </c>
      <c r="P8" s="49">
        <v>16464626569.32</v>
      </c>
      <c r="Q8" s="50">
        <v>16818289398.52</v>
      </c>
      <c r="R8" s="51">
        <v>17483545921.080002</v>
      </c>
      <c r="S8" s="19"/>
      <c r="T8" s="19"/>
      <c r="U8" s="19"/>
      <c r="V8" s="19"/>
      <c r="W8" s="19"/>
      <c r="X8" s="19"/>
      <c r="Y8" s="19"/>
      <c r="Z8" s="19"/>
    </row>
    <row r="9" spans="1:26" x14ac:dyDescent="0.25">
      <c r="A9" s="37" t="s">
        <v>70</v>
      </c>
      <c r="B9" s="38" t="s">
        <v>71</v>
      </c>
      <c r="C9" s="19"/>
      <c r="D9" s="19"/>
      <c r="E9" s="43" t="s">
        <v>72</v>
      </c>
      <c r="F9" s="48" t="s">
        <v>73</v>
      </c>
      <c r="G9" s="49">
        <v>1947547.82</v>
      </c>
      <c r="H9" s="50">
        <v>1324532.1599999999</v>
      </c>
      <c r="I9" s="51">
        <v>2383898.4</v>
      </c>
      <c r="J9" s="49">
        <v>155594723.50999999</v>
      </c>
      <c r="K9" s="50">
        <v>133654296.09</v>
      </c>
      <c r="L9" s="51">
        <v>175590725.13</v>
      </c>
      <c r="M9" s="49">
        <v>187560069.47999999</v>
      </c>
      <c r="N9" s="50">
        <v>197960260.78999999</v>
      </c>
      <c r="O9" s="51">
        <v>216593305.38</v>
      </c>
      <c r="P9" s="49">
        <v>856761371.59000003</v>
      </c>
      <c r="Q9" s="50">
        <v>804737932.95000005</v>
      </c>
      <c r="R9" s="51">
        <v>907416907.11000001</v>
      </c>
      <c r="S9" s="19"/>
      <c r="T9" s="19"/>
      <c r="U9" s="19"/>
      <c r="V9" s="19"/>
      <c r="W9" s="19"/>
      <c r="X9" s="19"/>
      <c r="Y9" s="19"/>
      <c r="Z9" s="19"/>
    </row>
    <row r="10" spans="1:26" x14ac:dyDescent="0.25">
      <c r="A10" s="37" t="s">
        <v>74</v>
      </c>
      <c r="B10" s="52" t="s">
        <v>75</v>
      </c>
      <c r="C10" s="19"/>
      <c r="D10" s="19"/>
      <c r="E10" s="43" t="s">
        <v>76</v>
      </c>
      <c r="F10" s="48" t="s">
        <v>77</v>
      </c>
      <c r="G10" s="49">
        <v>0</v>
      </c>
      <c r="H10" s="50">
        <v>0</v>
      </c>
      <c r="I10" s="51">
        <v>0</v>
      </c>
      <c r="J10" s="49">
        <v>69245407.939999998</v>
      </c>
      <c r="K10" s="50">
        <v>107549720.03</v>
      </c>
      <c r="L10" s="51">
        <v>51299397.280000001</v>
      </c>
      <c r="M10" s="49">
        <v>60052562.789999999</v>
      </c>
      <c r="N10" s="50">
        <v>180189964.66</v>
      </c>
      <c r="O10" s="51">
        <v>152489223.69</v>
      </c>
      <c r="P10" s="49">
        <v>273575717.88999999</v>
      </c>
      <c r="Q10" s="50">
        <v>437291833.25999999</v>
      </c>
      <c r="R10" s="51">
        <v>336438564.14999998</v>
      </c>
      <c r="S10" s="19"/>
      <c r="T10" s="19"/>
      <c r="U10" s="19"/>
      <c r="V10" s="19"/>
      <c r="W10" s="19"/>
      <c r="X10" s="19"/>
      <c r="Y10" s="19"/>
      <c r="Z10" s="19"/>
    </row>
    <row r="11" spans="1:26" x14ac:dyDescent="0.25">
      <c r="A11" s="53" t="s">
        <v>78</v>
      </c>
      <c r="B11" s="54">
        <v>44195</v>
      </c>
      <c r="C11" s="19"/>
      <c r="D11" s="19"/>
      <c r="E11" s="43" t="s">
        <v>79</v>
      </c>
      <c r="F11" s="48" t="s">
        <v>80</v>
      </c>
      <c r="G11" s="49">
        <v>50000</v>
      </c>
      <c r="H11" s="50">
        <v>5500</v>
      </c>
      <c r="I11" s="51">
        <v>61936.1</v>
      </c>
      <c r="J11" s="49">
        <v>33605548.43</v>
      </c>
      <c r="K11" s="50">
        <v>37495225.670000002</v>
      </c>
      <c r="L11" s="51">
        <v>33483777.300000001</v>
      </c>
      <c r="M11" s="49">
        <v>170286404.11000001</v>
      </c>
      <c r="N11" s="50">
        <v>263768778.83000001</v>
      </c>
      <c r="O11" s="51">
        <v>275403111.56999999</v>
      </c>
      <c r="P11" s="49">
        <v>1424690719.8199999</v>
      </c>
      <c r="Q11" s="50">
        <v>1876843312.6700001</v>
      </c>
      <c r="R11" s="51">
        <v>1960716568.24</v>
      </c>
      <c r="S11" s="19"/>
      <c r="T11" s="19"/>
      <c r="U11" s="19"/>
      <c r="V11" s="19"/>
      <c r="W11" s="19"/>
      <c r="X11" s="19"/>
      <c r="Y11" s="19"/>
      <c r="Z11" s="19"/>
    </row>
    <row r="12" spans="1:26" x14ac:dyDescent="0.25">
      <c r="A12" s="53" t="s">
        <v>81</v>
      </c>
      <c r="B12" s="55">
        <v>2011</v>
      </c>
      <c r="C12" s="19"/>
      <c r="D12" s="19"/>
      <c r="E12" s="43" t="s">
        <v>82</v>
      </c>
      <c r="F12" s="48" t="s">
        <v>83</v>
      </c>
      <c r="G12" s="49">
        <v>499921.78</v>
      </c>
      <c r="H12" s="50">
        <v>315308.32</v>
      </c>
      <c r="I12" s="51">
        <v>486416.59</v>
      </c>
      <c r="J12" s="49">
        <v>4428665.8899999997</v>
      </c>
      <c r="K12" s="50">
        <v>4473081.26</v>
      </c>
      <c r="L12" s="51">
        <v>4857875.51</v>
      </c>
      <c r="M12" s="49">
        <v>27366965.75</v>
      </c>
      <c r="N12" s="50">
        <v>27764511.399999999</v>
      </c>
      <c r="O12" s="51">
        <v>29603160.629999999</v>
      </c>
      <c r="P12" s="49">
        <v>82883892.719999999</v>
      </c>
      <c r="Q12" s="50">
        <v>80932855.310000002</v>
      </c>
      <c r="R12" s="51">
        <v>70689384.590000004</v>
      </c>
      <c r="S12" s="19"/>
      <c r="T12" s="19"/>
      <c r="U12" s="19"/>
      <c r="V12" s="19"/>
      <c r="W12" s="19"/>
      <c r="X12" s="19"/>
      <c r="Y12" s="19"/>
      <c r="Z12" s="19"/>
    </row>
    <row r="13" spans="1:26" x14ac:dyDescent="0.25">
      <c r="A13" s="56" t="s">
        <v>84</v>
      </c>
      <c r="B13" s="57" t="s">
        <v>85</v>
      </c>
      <c r="C13" s="19"/>
      <c r="D13" s="19"/>
      <c r="E13" s="58" t="s">
        <v>86</v>
      </c>
      <c r="F13" s="59" t="s">
        <v>87</v>
      </c>
      <c r="G13" s="60">
        <v>5919486.8700000001</v>
      </c>
      <c r="H13" s="61">
        <v>7251000</v>
      </c>
      <c r="I13" s="62">
        <v>8832957.5600000005</v>
      </c>
      <c r="J13" s="60">
        <v>124082812.23999999</v>
      </c>
      <c r="K13" s="61">
        <v>92628357.920000002</v>
      </c>
      <c r="L13" s="62">
        <v>114541826.76000001</v>
      </c>
      <c r="M13" s="60">
        <v>607117070.12</v>
      </c>
      <c r="N13" s="61">
        <v>626262949.96000004</v>
      </c>
      <c r="O13" s="62">
        <v>1075524439.1700001</v>
      </c>
      <c r="P13" s="60">
        <v>1582998707.0899999</v>
      </c>
      <c r="Q13" s="61">
        <v>1674776600.9100001</v>
      </c>
      <c r="R13" s="62">
        <v>2331103797.02</v>
      </c>
      <c r="S13" s="19"/>
      <c r="T13" s="19"/>
      <c r="U13" s="19" t="s">
        <v>0</v>
      </c>
      <c r="V13" s="19"/>
      <c r="W13" s="19"/>
      <c r="X13" s="19"/>
      <c r="Y13" s="19"/>
      <c r="Z13" s="19"/>
    </row>
    <row r="14" spans="1:26" x14ac:dyDescent="0.25">
      <c r="A14" s="19"/>
      <c r="B14" s="19"/>
      <c r="C14" s="19"/>
      <c r="D14" s="31" t="s">
        <v>88</v>
      </c>
      <c r="E14" s="43" t="s">
        <v>59</v>
      </c>
      <c r="F14" s="44" t="s">
        <v>89</v>
      </c>
      <c r="G14" s="45">
        <v>33937761.93</v>
      </c>
      <c r="H14" s="46">
        <v>34256148.899999999</v>
      </c>
      <c r="I14" s="47">
        <v>36630433.719999999</v>
      </c>
      <c r="J14" s="45">
        <v>2314332879.0300002</v>
      </c>
      <c r="K14" s="46">
        <v>2438837185.6399999</v>
      </c>
      <c r="L14" s="47">
        <v>2614420193.77</v>
      </c>
      <c r="M14" s="45">
        <v>4688505351.8500004</v>
      </c>
      <c r="N14" s="46">
        <v>5003472130.6899996</v>
      </c>
      <c r="O14" s="47">
        <v>5205378163.4099998</v>
      </c>
      <c r="P14" s="45">
        <v>16247650176.4</v>
      </c>
      <c r="Q14" s="46">
        <v>16769370384.559999</v>
      </c>
      <c r="R14" s="47">
        <v>17820914992.5</v>
      </c>
      <c r="S14" s="19"/>
      <c r="T14" s="19"/>
      <c r="U14" s="19"/>
      <c r="V14" s="19"/>
      <c r="W14" s="19"/>
      <c r="X14" s="19"/>
      <c r="Y14" s="19"/>
      <c r="Z14" s="19"/>
    </row>
    <row r="15" spans="1:26" x14ac:dyDescent="0.25">
      <c r="A15" s="19"/>
      <c r="B15" s="19"/>
      <c r="C15" s="19"/>
      <c r="D15" s="19"/>
      <c r="E15" s="43" t="s">
        <v>62</v>
      </c>
      <c r="F15" s="48" t="s">
        <v>90</v>
      </c>
      <c r="G15" s="49">
        <v>38522201.460000001</v>
      </c>
      <c r="H15" s="50">
        <v>42077011.700000003</v>
      </c>
      <c r="I15" s="51">
        <v>42089111.310000002</v>
      </c>
      <c r="J15" s="49">
        <v>2581105141.8200002</v>
      </c>
      <c r="K15" s="50">
        <v>2726887717.9899998</v>
      </c>
      <c r="L15" s="51">
        <v>2917844676.7800002</v>
      </c>
      <c r="M15" s="49">
        <v>4480499044.1099997</v>
      </c>
      <c r="N15" s="50">
        <v>4725878635.8299999</v>
      </c>
      <c r="O15" s="51">
        <v>4874283913.5799999</v>
      </c>
      <c r="P15" s="49">
        <v>16248983157.52</v>
      </c>
      <c r="Q15" s="50">
        <v>16754568884.049999</v>
      </c>
      <c r="R15" s="51">
        <v>17637003987.740002</v>
      </c>
      <c r="S15" s="19"/>
      <c r="T15" s="19"/>
      <c r="U15" s="19"/>
      <c r="V15" s="19"/>
      <c r="W15" s="19"/>
      <c r="X15" s="19"/>
      <c r="Y15" s="19"/>
      <c r="Z15" s="19"/>
    </row>
    <row r="16" spans="1:26" x14ac:dyDescent="0.25">
      <c r="A16" s="19"/>
      <c r="B16" s="19"/>
      <c r="C16" s="19"/>
      <c r="D16" s="19"/>
      <c r="E16" s="43" t="s">
        <v>65</v>
      </c>
      <c r="F16" s="48" t="s">
        <v>91</v>
      </c>
      <c r="G16" s="49">
        <v>853976.82</v>
      </c>
      <c r="H16" s="50">
        <v>620981.68999999994</v>
      </c>
      <c r="I16" s="51">
        <v>459378.91</v>
      </c>
      <c r="J16" s="49">
        <v>179423330.91999999</v>
      </c>
      <c r="K16" s="50">
        <v>192338288.03</v>
      </c>
      <c r="L16" s="51">
        <v>194286837.58000001</v>
      </c>
      <c r="M16" s="49">
        <v>185209548.93000001</v>
      </c>
      <c r="N16" s="50">
        <v>171331256.13999999</v>
      </c>
      <c r="O16" s="51">
        <v>160519872.47999999</v>
      </c>
      <c r="P16" s="49">
        <v>629631799.16999996</v>
      </c>
      <c r="Q16" s="50">
        <v>562017521.29999995</v>
      </c>
      <c r="R16" s="51">
        <v>522810265.30000001</v>
      </c>
      <c r="S16" s="19"/>
      <c r="T16" s="19"/>
      <c r="U16" s="19"/>
      <c r="V16" s="19"/>
      <c r="W16" s="19"/>
      <c r="X16" s="19"/>
      <c r="Y16" s="19"/>
      <c r="Z16" s="19"/>
    </row>
    <row r="17" spans="1:26" x14ac:dyDescent="0.25">
      <c r="A17" s="19"/>
      <c r="B17" s="19"/>
      <c r="C17" s="19"/>
      <c r="D17" s="19"/>
      <c r="E17" s="43" t="s">
        <v>68</v>
      </c>
      <c r="F17" s="48" t="s">
        <v>69</v>
      </c>
      <c r="G17" s="49">
        <v>1834470.9</v>
      </c>
      <c r="H17" s="50">
        <v>2887923.53</v>
      </c>
      <c r="I17" s="51">
        <v>2291322.48</v>
      </c>
      <c r="J17" s="49">
        <v>502888087.92000002</v>
      </c>
      <c r="K17" s="50">
        <v>548754494.41999996</v>
      </c>
      <c r="L17" s="51">
        <v>592965454.77999997</v>
      </c>
      <c r="M17" s="49">
        <v>1230788424.75</v>
      </c>
      <c r="N17" s="50">
        <v>1327217289.26</v>
      </c>
      <c r="O17" s="51">
        <v>1345346711.1600001</v>
      </c>
      <c r="P17" s="49">
        <v>4610947142.4399996</v>
      </c>
      <c r="Q17" s="50">
        <v>4715464259.6499996</v>
      </c>
      <c r="R17" s="51">
        <v>4822598552.0600004</v>
      </c>
      <c r="S17" s="19"/>
      <c r="T17" s="19"/>
      <c r="U17" s="19"/>
      <c r="V17" s="19"/>
      <c r="W17" s="19"/>
      <c r="X17" s="19"/>
      <c r="Y17" s="19"/>
      <c r="Z17" s="19"/>
    </row>
    <row r="18" spans="1:26" x14ac:dyDescent="0.25">
      <c r="A18" s="19"/>
      <c r="B18" s="19"/>
      <c r="C18" s="19"/>
      <c r="D18" s="19"/>
      <c r="E18" s="43" t="s">
        <v>72</v>
      </c>
      <c r="F18" s="48" t="s">
        <v>92</v>
      </c>
      <c r="G18" s="63"/>
      <c r="H18" s="64"/>
      <c r="I18" s="65"/>
      <c r="J18" s="63"/>
      <c r="K18" s="64"/>
      <c r="L18" s="65"/>
      <c r="M18" s="63"/>
      <c r="N18" s="64"/>
      <c r="O18" s="65"/>
      <c r="P18" s="63"/>
      <c r="Q18" s="64"/>
      <c r="R18" s="65"/>
      <c r="S18" s="19"/>
      <c r="T18" s="19"/>
      <c r="U18" s="19"/>
      <c r="V18" s="19"/>
      <c r="W18" s="19"/>
      <c r="X18" s="19"/>
      <c r="Y18" s="19"/>
      <c r="Z18" s="19"/>
    </row>
    <row r="19" spans="1:26" x14ac:dyDescent="0.25">
      <c r="A19" s="19"/>
      <c r="B19" s="19"/>
      <c r="C19" s="19"/>
      <c r="D19" s="19"/>
      <c r="E19" s="43" t="s">
        <v>76</v>
      </c>
      <c r="F19" s="48" t="s">
        <v>93</v>
      </c>
      <c r="G19" s="49">
        <v>5474435.1699999999</v>
      </c>
      <c r="H19" s="50">
        <v>9033300.4900000002</v>
      </c>
      <c r="I19" s="51">
        <v>16311755.449999999</v>
      </c>
      <c r="J19" s="49">
        <v>396990452.66000003</v>
      </c>
      <c r="K19" s="50">
        <v>596284214.40999997</v>
      </c>
      <c r="L19" s="51">
        <v>769120886.94000006</v>
      </c>
      <c r="M19" s="49">
        <v>850549174.50999999</v>
      </c>
      <c r="N19" s="50">
        <v>1053320943.8200001</v>
      </c>
      <c r="O19" s="51">
        <v>1131366383.28</v>
      </c>
      <c r="P19" s="49">
        <v>4449644367.0200005</v>
      </c>
      <c r="Q19" s="50">
        <v>5312211149.5100002</v>
      </c>
      <c r="R19" s="51">
        <v>6046034597.1800003</v>
      </c>
      <c r="S19" s="19"/>
      <c r="T19" s="19"/>
      <c r="U19" s="19"/>
      <c r="V19" s="19"/>
      <c r="W19" s="19"/>
      <c r="X19" s="19"/>
      <c r="Y19" s="19"/>
      <c r="Z19" s="19"/>
    </row>
    <row r="20" spans="1:26" x14ac:dyDescent="0.25">
      <c r="A20" s="19"/>
      <c r="B20" s="19"/>
      <c r="C20" s="19"/>
      <c r="D20" s="19"/>
      <c r="E20" s="43" t="s">
        <v>79</v>
      </c>
      <c r="F20" s="48" t="s">
        <v>94</v>
      </c>
      <c r="G20" s="49">
        <v>0</v>
      </c>
      <c r="H20" s="50">
        <v>0</v>
      </c>
      <c r="I20" s="51">
        <v>0</v>
      </c>
      <c r="J20" s="49">
        <v>192423812.28</v>
      </c>
      <c r="K20" s="50">
        <v>305205863.56999999</v>
      </c>
      <c r="L20" s="51">
        <v>210391890.16999999</v>
      </c>
      <c r="M20" s="49">
        <v>156438300.58000001</v>
      </c>
      <c r="N20" s="50">
        <v>180493086.27000001</v>
      </c>
      <c r="O20" s="51">
        <v>175985808.94</v>
      </c>
      <c r="P20" s="49">
        <v>572029578.95000005</v>
      </c>
      <c r="Q20" s="50">
        <v>775004463.39999998</v>
      </c>
      <c r="R20" s="51">
        <v>596667342.71000004</v>
      </c>
      <c r="S20" s="19"/>
      <c r="T20" s="19"/>
      <c r="U20" s="19"/>
      <c r="V20" s="19"/>
      <c r="W20" s="19"/>
      <c r="X20" s="19"/>
      <c r="Y20" s="19"/>
      <c r="Z20" s="19"/>
    </row>
    <row r="21" spans="1:26" ht="15.75" customHeight="1" x14ac:dyDescent="0.25">
      <c r="A21" s="19"/>
      <c r="B21" s="19"/>
      <c r="C21" s="19"/>
      <c r="D21" s="19"/>
      <c r="E21" s="43" t="s">
        <v>82</v>
      </c>
      <c r="F21" s="48" t="s">
        <v>95</v>
      </c>
      <c r="G21" s="49">
        <v>499796.78</v>
      </c>
      <c r="H21" s="50">
        <v>383895.52</v>
      </c>
      <c r="I21" s="51">
        <v>465293.33</v>
      </c>
      <c r="J21" s="49">
        <v>1969009.44</v>
      </c>
      <c r="K21" s="50">
        <v>24120480.940000001</v>
      </c>
      <c r="L21" s="51">
        <v>22947204.940000001</v>
      </c>
      <c r="M21" s="49">
        <v>35101206.75</v>
      </c>
      <c r="N21" s="50">
        <v>39706611.93</v>
      </c>
      <c r="O21" s="51">
        <v>48220253.710000001</v>
      </c>
      <c r="P21" s="49">
        <v>161591450.56</v>
      </c>
      <c r="Q21" s="50">
        <v>160506893.15000001</v>
      </c>
      <c r="R21" s="51">
        <v>173395670.28999999</v>
      </c>
      <c r="S21" s="19"/>
      <c r="T21" s="19"/>
      <c r="U21" s="19"/>
      <c r="V21" s="19"/>
      <c r="W21" s="19"/>
      <c r="X21" s="19"/>
      <c r="Y21" s="19"/>
      <c r="Z21" s="19"/>
    </row>
    <row r="22" spans="1:26" ht="15.75" customHeight="1" x14ac:dyDescent="0.25">
      <c r="A22" s="19"/>
      <c r="B22" s="19"/>
      <c r="C22" s="19"/>
      <c r="D22" s="19"/>
      <c r="E22" s="59" t="s">
        <v>86</v>
      </c>
      <c r="F22" s="59" t="s">
        <v>96</v>
      </c>
      <c r="G22" s="60">
        <v>11590112.199999999</v>
      </c>
      <c r="H22" s="61">
        <v>2336153.91</v>
      </c>
      <c r="I22" s="62">
        <v>11400445.880000001</v>
      </c>
      <c r="J22" s="60">
        <v>626339947.41999996</v>
      </c>
      <c r="K22" s="61">
        <v>753048242.28999996</v>
      </c>
      <c r="L22" s="62">
        <v>763976490.92999995</v>
      </c>
      <c r="M22" s="60">
        <v>1213136395.5599999</v>
      </c>
      <c r="N22" s="61">
        <v>1104101305.26</v>
      </c>
      <c r="O22" s="62">
        <v>1667292267.3900001</v>
      </c>
      <c r="P22" s="60">
        <v>3713398089.71</v>
      </c>
      <c r="Q22" s="61">
        <v>3754005182.5999999</v>
      </c>
      <c r="R22" s="62">
        <v>4410794046.3100004</v>
      </c>
      <c r="S22" s="19"/>
      <c r="T22" s="19"/>
      <c r="U22" s="19"/>
      <c r="V22" s="19"/>
      <c r="W22" s="19"/>
      <c r="X22" s="19"/>
      <c r="Y22" s="19"/>
      <c r="Z22" s="19"/>
    </row>
    <row r="23" spans="1:26" ht="15.75" customHeight="1" x14ac:dyDescent="0.25">
      <c r="A23" s="19"/>
      <c r="B23" s="19"/>
      <c r="C23" s="19"/>
      <c r="D23" s="31" t="s">
        <v>97</v>
      </c>
      <c r="E23" s="66"/>
      <c r="F23" s="67" t="s">
        <v>98</v>
      </c>
      <c r="G23" s="68">
        <v>18774313.25</v>
      </c>
      <c r="H23" s="69">
        <v>23264267.850000001</v>
      </c>
      <c r="I23" s="70">
        <v>22048091.739999998</v>
      </c>
      <c r="J23" s="68">
        <v>5172157340.1999998</v>
      </c>
      <c r="K23" s="69">
        <v>4588097735.7299995</v>
      </c>
      <c r="L23" s="70">
        <v>3982754610.5599999</v>
      </c>
      <c r="M23" s="68">
        <v>8213864250.9700003</v>
      </c>
      <c r="N23" s="69">
        <v>7819605780.2799997</v>
      </c>
      <c r="O23" s="70">
        <v>7204891353.5500002</v>
      </c>
      <c r="P23" s="68">
        <v>22526107969.099998</v>
      </c>
      <c r="Q23" s="69">
        <v>20109840880.07</v>
      </c>
      <c r="R23" s="70">
        <v>18156832815.150002</v>
      </c>
      <c r="S23" s="19"/>
      <c r="T23" s="19"/>
      <c r="U23" s="19"/>
      <c r="V23" s="19"/>
      <c r="W23" s="19"/>
      <c r="X23" s="19"/>
      <c r="Y23" s="19"/>
      <c r="Z23" s="19"/>
    </row>
    <row r="24" spans="1:26" ht="15.75" customHeight="1" x14ac:dyDescent="0.25">
      <c r="A24" s="19"/>
      <c r="B24" s="19"/>
      <c r="C24" s="19"/>
      <c r="D24" s="31" t="s">
        <v>99</v>
      </c>
      <c r="E24" s="71"/>
      <c r="F24" s="72" t="s">
        <v>100</v>
      </c>
      <c r="G24" s="73">
        <v>29531267.300000001</v>
      </c>
      <c r="H24" s="74">
        <v>30943770.399999999</v>
      </c>
      <c r="I24" s="75">
        <v>30097473.449999999</v>
      </c>
      <c r="J24" s="73">
        <v>3381137302.4400001</v>
      </c>
      <c r="K24" s="74">
        <v>3681448781.2800002</v>
      </c>
      <c r="L24" s="75">
        <v>3775394166.6199999</v>
      </c>
      <c r="M24" s="73">
        <v>6497530218.7299995</v>
      </c>
      <c r="N24" s="74">
        <v>6944630015.8199997</v>
      </c>
      <c r="O24" s="75">
        <v>7040350012.5500002</v>
      </c>
      <c r="P24" s="73">
        <v>20975466620.860001</v>
      </c>
      <c r="Q24" s="74">
        <v>21614432680.57</v>
      </c>
      <c r="R24" s="75">
        <v>22223769531.43</v>
      </c>
      <c r="S24" s="19"/>
      <c r="T24" s="19"/>
      <c r="U24" s="19"/>
      <c r="V24" s="19"/>
      <c r="W24" s="19"/>
      <c r="X24" s="19"/>
      <c r="Y24" s="19"/>
      <c r="Z24" s="19"/>
    </row>
    <row r="25" spans="1:26" ht="15.75" customHeight="1" x14ac:dyDescent="0.25">
      <c r="A25" s="19"/>
      <c r="B25" s="19"/>
      <c r="C25" s="19"/>
      <c r="D25" s="19"/>
      <c r="E25" s="71"/>
      <c r="F25" s="76" t="s">
        <v>101</v>
      </c>
      <c r="G25" s="77">
        <v>8082152.3300000001</v>
      </c>
      <c r="H25" s="78">
        <v>9995325.0099999998</v>
      </c>
      <c r="I25" s="79">
        <v>9096955.4499999993</v>
      </c>
      <c r="J25" s="77">
        <v>890168323.55999994</v>
      </c>
      <c r="K25" s="78">
        <v>900266809.53999996</v>
      </c>
      <c r="L25" s="79">
        <v>886372834.36000001</v>
      </c>
      <c r="M25" s="77">
        <v>1613195660.78</v>
      </c>
      <c r="N25" s="78">
        <v>1779086265.47</v>
      </c>
      <c r="O25" s="79">
        <v>1779920277.6700001</v>
      </c>
      <c r="P25" s="77">
        <v>5880908019.4399996</v>
      </c>
      <c r="Q25" s="78">
        <v>6108600816.9499998</v>
      </c>
      <c r="R25" s="79">
        <v>6238106085.75</v>
      </c>
      <c r="S25" s="19"/>
      <c r="T25" s="19"/>
      <c r="U25" s="19"/>
      <c r="V25" s="19"/>
      <c r="W25" s="19"/>
      <c r="X25" s="19"/>
      <c r="Y25" s="19"/>
      <c r="Z25" s="19"/>
    </row>
    <row r="26" spans="1:26" ht="15.75" customHeight="1" x14ac:dyDescent="0.25">
      <c r="A26" s="19"/>
      <c r="B26" s="19"/>
      <c r="C26" s="19"/>
      <c r="D26" s="19"/>
      <c r="E26" s="71"/>
      <c r="F26" s="76" t="s">
        <v>102</v>
      </c>
      <c r="G26" s="77">
        <v>19584596.109999999</v>
      </c>
      <c r="H26" s="78">
        <v>20123411.460000001</v>
      </c>
      <c r="I26" s="79">
        <v>20144857.77</v>
      </c>
      <c r="J26" s="77">
        <v>2435711766.5900002</v>
      </c>
      <c r="K26" s="78">
        <v>2663651349.1300001</v>
      </c>
      <c r="L26" s="79">
        <v>2767834062.2600002</v>
      </c>
      <c r="M26" s="77">
        <v>4588844130.0100002</v>
      </c>
      <c r="N26" s="78">
        <v>4852047365.4200001</v>
      </c>
      <c r="O26" s="79">
        <v>4879402000.46</v>
      </c>
      <c r="P26" s="77">
        <v>14299465223.42</v>
      </c>
      <c r="Q26" s="78">
        <v>14656549399.02</v>
      </c>
      <c r="R26" s="79">
        <v>15053633729.219999</v>
      </c>
      <c r="S26" s="19"/>
      <c r="T26" s="19"/>
      <c r="U26" s="19"/>
      <c r="V26" s="19"/>
      <c r="W26" s="19"/>
      <c r="X26" s="19"/>
      <c r="Y26" s="19"/>
      <c r="Z26" s="19"/>
    </row>
    <row r="27" spans="1:26" ht="15.75" customHeight="1" x14ac:dyDescent="0.25">
      <c r="A27" s="19"/>
      <c r="B27" s="19"/>
      <c r="C27" s="19"/>
      <c r="D27" s="19"/>
      <c r="E27" s="71"/>
      <c r="F27" s="76" t="s">
        <v>103</v>
      </c>
      <c r="G27" s="77">
        <v>1864518.86</v>
      </c>
      <c r="H27" s="78">
        <v>825033.93</v>
      </c>
      <c r="I27" s="79">
        <v>855660.23</v>
      </c>
      <c r="J27" s="77">
        <v>55257212.289999999</v>
      </c>
      <c r="K27" s="78">
        <v>117530622.61</v>
      </c>
      <c r="L27" s="79">
        <v>121187270</v>
      </c>
      <c r="M27" s="77">
        <v>295490427.94</v>
      </c>
      <c r="N27" s="78">
        <v>313496384.93000001</v>
      </c>
      <c r="O27" s="79">
        <v>381027734.42000002</v>
      </c>
      <c r="P27" s="77">
        <v>795093378</v>
      </c>
      <c r="Q27" s="78">
        <v>849282464.60000002</v>
      </c>
      <c r="R27" s="79">
        <v>932029716.46000004</v>
      </c>
      <c r="S27" s="19"/>
      <c r="T27" s="19"/>
      <c r="U27" s="19"/>
      <c r="V27" s="19"/>
      <c r="W27" s="19"/>
      <c r="X27" s="19"/>
      <c r="Y27" s="19"/>
      <c r="Z27" s="19"/>
    </row>
    <row r="28" spans="1:26" ht="15.75" customHeight="1" x14ac:dyDescent="0.25">
      <c r="A28" s="19"/>
      <c r="B28" s="19"/>
      <c r="C28" s="19"/>
      <c r="D28" s="19"/>
      <c r="E28" s="71"/>
      <c r="F28" s="80" t="s">
        <v>104</v>
      </c>
      <c r="G28" s="77">
        <v>20525709.460000001</v>
      </c>
      <c r="H28" s="78">
        <v>23734564.41</v>
      </c>
      <c r="I28" s="79">
        <v>22169221.859999999</v>
      </c>
      <c r="J28" s="77">
        <v>1770747844.1500001</v>
      </c>
      <c r="K28" s="78">
        <v>1746493918.8699999</v>
      </c>
      <c r="L28" s="79">
        <v>1875442162.27</v>
      </c>
      <c r="M28" s="77">
        <v>3263763788.7800002</v>
      </c>
      <c r="N28" s="78">
        <v>3337130805.8899999</v>
      </c>
      <c r="O28" s="79">
        <v>3410047014.9299998</v>
      </c>
      <c r="P28" s="77">
        <v>10042813067.74</v>
      </c>
      <c r="Q28" s="78">
        <v>10035875661.549999</v>
      </c>
      <c r="R28" s="79">
        <v>10068823662.84</v>
      </c>
      <c r="S28" s="19"/>
      <c r="T28" s="19"/>
      <c r="U28" s="19"/>
      <c r="V28" s="19"/>
      <c r="W28" s="19"/>
      <c r="X28" s="19"/>
      <c r="Y28" s="19"/>
      <c r="Z28" s="19"/>
    </row>
    <row r="29" spans="1:26" ht="15.75" customHeight="1" x14ac:dyDescent="0.25">
      <c r="A29" s="19"/>
      <c r="B29" s="19"/>
      <c r="C29" s="19"/>
      <c r="D29" s="19"/>
      <c r="E29" s="71"/>
      <c r="F29" s="76" t="s">
        <v>101</v>
      </c>
      <c r="G29" s="77">
        <v>1985366.26</v>
      </c>
      <c r="H29" s="78">
        <v>6584754.2999999998</v>
      </c>
      <c r="I29" s="79">
        <v>6868323.1799999997</v>
      </c>
      <c r="J29" s="77">
        <v>861447669.98000002</v>
      </c>
      <c r="K29" s="78">
        <v>849057009.37</v>
      </c>
      <c r="L29" s="79">
        <v>946311494.70000005</v>
      </c>
      <c r="M29" s="77">
        <v>1424003373.4000001</v>
      </c>
      <c r="N29" s="78">
        <v>1474397839.97</v>
      </c>
      <c r="O29" s="79">
        <v>1485510914.5899999</v>
      </c>
      <c r="P29" s="77">
        <v>4821276794.75</v>
      </c>
      <c r="Q29" s="78">
        <v>4833212373.6499996</v>
      </c>
      <c r="R29" s="79">
        <v>4726867975.8699999</v>
      </c>
      <c r="S29" s="19"/>
      <c r="T29" s="19"/>
      <c r="U29" s="19"/>
      <c r="V29" s="19"/>
      <c r="W29" s="19"/>
      <c r="X29" s="19"/>
      <c r="Y29" s="19"/>
      <c r="Z29" s="19"/>
    </row>
    <row r="30" spans="1:26" ht="15.75" customHeight="1" x14ac:dyDescent="0.25">
      <c r="A30" s="19"/>
      <c r="B30" s="19"/>
      <c r="C30" s="19"/>
      <c r="D30" s="19"/>
      <c r="E30" s="71"/>
      <c r="F30" s="76" t="s">
        <v>102</v>
      </c>
      <c r="G30" s="77">
        <v>13996293.109999999</v>
      </c>
      <c r="H30" s="78">
        <v>12926546.539999999</v>
      </c>
      <c r="I30" s="79">
        <v>11029473.51</v>
      </c>
      <c r="J30" s="77">
        <v>439492078.92000002</v>
      </c>
      <c r="K30" s="78">
        <v>396371203.72000003</v>
      </c>
      <c r="L30" s="79">
        <v>397333114.86000001</v>
      </c>
      <c r="M30" s="77">
        <v>869703630.28999996</v>
      </c>
      <c r="N30" s="78">
        <v>837445380.5</v>
      </c>
      <c r="O30" s="79">
        <v>816563151.75999999</v>
      </c>
      <c r="P30" s="77">
        <v>2100674311.6600001</v>
      </c>
      <c r="Q30" s="78">
        <v>2048287296.25</v>
      </c>
      <c r="R30" s="79">
        <v>1961912984.7</v>
      </c>
      <c r="S30" s="19"/>
      <c r="T30" s="19"/>
      <c r="U30" s="19"/>
      <c r="V30" s="19"/>
      <c r="W30" s="19"/>
      <c r="X30" s="19"/>
      <c r="Y30" s="19"/>
      <c r="Z30" s="19"/>
    </row>
    <row r="31" spans="1:26" ht="15.75" customHeight="1" x14ac:dyDescent="0.25">
      <c r="A31" s="19"/>
      <c r="B31" s="19"/>
      <c r="C31" s="19"/>
      <c r="D31" s="19"/>
      <c r="E31" s="71"/>
      <c r="F31" s="76" t="s">
        <v>103</v>
      </c>
      <c r="G31" s="77">
        <v>4544050.09</v>
      </c>
      <c r="H31" s="78">
        <v>4223263.57</v>
      </c>
      <c r="I31" s="79">
        <v>4271425.17</v>
      </c>
      <c r="J31" s="77">
        <v>469808095.25</v>
      </c>
      <c r="K31" s="78">
        <v>501065705.77999997</v>
      </c>
      <c r="L31" s="79">
        <v>531797552.70999998</v>
      </c>
      <c r="M31" s="77">
        <v>970056785.09000003</v>
      </c>
      <c r="N31" s="78">
        <v>1025287585.42</v>
      </c>
      <c r="O31" s="79">
        <v>1107972948.5799999</v>
      </c>
      <c r="P31" s="77">
        <v>3120861961.3299999</v>
      </c>
      <c r="Q31" s="78">
        <v>3154375991.6500001</v>
      </c>
      <c r="R31" s="79">
        <v>3380042702.27</v>
      </c>
      <c r="S31" s="19"/>
      <c r="T31" s="19"/>
      <c r="U31" s="19"/>
      <c r="V31" s="19"/>
      <c r="W31" s="19"/>
      <c r="X31" s="19"/>
      <c r="Y31" s="19"/>
      <c r="Z31" s="19"/>
    </row>
    <row r="32" spans="1:26" ht="15.75" customHeight="1" x14ac:dyDescent="0.25">
      <c r="A32" s="19"/>
      <c r="B32" s="19"/>
      <c r="C32" s="19"/>
      <c r="D32" s="19"/>
      <c r="E32" s="71"/>
      <c r="F32" s="80" t="s">
        <v>105</v>
      </c>
      <c r="G32" s="77">
        <v>1054836.4099999999</v>
      </c>
      <c r="H32" s="78">
        <v>730647.87</v>
      </c>
      <c r="I32" s="79">
        <v>833814</v>
      </c>
      <c r="J32" s="77">
        <v>845030057.10000002</v>
      </c>
      <c r="K32" s="78">
        <v>-73126170.790000007</v>
      </c>
      <c r="L32" s="79">
        <v>8713134.0399999991</v>
      </c>
      <c r="M32" s="77">
        <v>-43543397.380000003</v>
      </c>
      <c r="N32" s="78">
        <v>-40932154.649999999</v>
      </c>
      <c r="O32" s="79">
        <v>-5613281.3799999999</v>
      </c>
      <c r="P32" s="77">
        <v>657383203.09000003</v>
      </c>
      <c r="Q32" s="78">
        <v>-309416183.5</v>
      </c>
      <c r="R32" s="79">
        <v>-157910384.37</v>
      </c>
      <c r="S32" s="19"/>
      <c r="T32" s="19"/>
      <c r="U32" s="19"/>
      <c r="V32" s="19"/>
      <c r="W32" s="19"/>
      <c r="X32" s="19"/>
      <c r="Y32" s="19"/>
      <c r="Z32" s="19"/>
    </row>
    <row r="33" spans="1:26" ht="15.75" customHeight="1" x14ac:dyDescent="0.25">
      <c r="A33" s="19"/>
      <c r="B33" s="19"/>
      <c r="C33" s="19"/>
      <c r="D33" s="19"/>
      <c r="E33" s="71"/>
      <c r="F33" s="76" t="s">
        <v>106</v>
      </c>
      <c r="G33" s="77">
        <v>519565.97</v>
      </c>
      <c r="H33" s="78">
        <v>172026.22</v>
      </c>
      <c r="I33" s="79">
        <v>192183.9</v>
      </c>
      <c r="J33" s="77">
        <v>118289416.34999999</v>
      </c>
      <c r="K33" s="78">
        <v>202861606.44999999</v>
      </c>
      <c r="L33" s="79">
        <v>112868596.70999999</v>
      </c>
      <c r="M33" s="77">
        <v>273575470.41000003</v>
      </c>
      <c r="N33" s="78">
        <v>285011024.63999999</v>
      </c>
      <c r="O33" s="79">
        <v>285056035.12</v>
      </c>
      <c r="P33" s="77">
        <v>947439814.77999997</v>
      </c>
      <c r="Q33" s="78">
        <v>1069627451.34</v>
      </c>
      <c r="R33" s="79">
        <v>946456575.59000003</v>
      </c>
      <c r="S33" s="19"/>
      <c r="T33" s="19"/>
      <c r="U33" s="19"/>
      <c r="V33" s="19"/>
      <c r="W33" s="19"/>
      <c r="X33" s="19"/>
      <c r="Y33" s="19"/>
      <c r="Z33" s="19"/>
    </row>
    <row r="34" spans="1:26" ht="15.75" customHeight="1" x14ac:dyDescent="0.25">
      <c r="A34" s="19"/>
      <c r="B34" s="19"/>
      <c r="C34" s="19"/>
      <c r="D34" s="19"/>
      <c r="E34" s="71"/>
      <c r="F34" s="76" t="s">
        <v>107</v>
      </c>
      <c r="G34" s="77">
        <v>1574402.38</v>
      </c>
      <c r="H34" s="78">
        <v>902674.09</v>
      </c>
      <c r="I34" s="79">
        <v>1025997.9</v>
      </c>
      <c r="J34" s="77">
        <v>963319473.45000005</v>
      </c>
      <c r="K34" s="78">
        <v>129735435.66</v>
      </c>
      <c r="L34" s="79">
        <v>121581730.75</v>
      </c>
      <c r="M34" s="77">
        <v>230032073.03</v>
      </c>
      <c r="N34" s="78">
        <v>244078869.99000001</v>
      </c>
      <c r="O34" s="79">
        <v>279442753.74000001</v>
      </c>
      <c r="P34" s="77">
        <v>1604823017.8699999</v>
      </c>
      <c r="Q34" s="78">
        <v>760211267.84000003</v>
      </c>
      <c r="R34" s="79">
        <v>788546191.22000003</v>
      </c>
      <c r="S34" s="19"/>
      <c r="T34" s="19"/>
      <c r="U34" s="19"/>
      <c r="V34" s="19"/>
      <c r="W34" s="19"/>
      <c r="X34" s="19"/>
      <c r="Y34" s="19"/>
      <c r="Z34" s="19"/>
    </row>
    <row r="35" spans="1:26" ht="15.75" customHeight="1" x14ac:dyDescent="0.25">
      <c r="A35" s="19"/>
      <c r="B35" s="19"/>
      <c r="C35" s="19"/>
      <c r="D35" s="19"/>
      <c r="E35" s="71"/>
      <c r="F35" s="80" t="s">
        <v>108</v>
      </c>
      <c r="G35" s="77">
        <v>45191204.210000001</v>
      </c>
      <c r="H35" s="78">
        <v>56678224.280000001</v>
      </c>
      <c r="I35" s="79">
        <v>48281848.990000002</v>
      </c>
      <c r="J35" s="77">
        <v>1991206586.9000001</v>
      </c>
      <c r="K35" s="78">
        <v>2387885255.9400001</v>
      </c>
      <c r="L35" s="79">
        <v>2447007900.1100001</v>
      </c>
      <c r="M35" s="77">
        <v>3632061282.8099999</v>
      </c>
      <c r="N35" s="78">
        <v>4605939963.0900002</v>
      </c>
      <c r="O35" s="79">
        <v>4965968154.6499996</v>
      </c>
      <c r="P35" s="77">
        <v>15421985333.370001</v>
      </c>
      <c r="Q35" s="78">
        <v>17661187871.400002</v>
      </c>
      <c r="R35" s="79">
        <v>18463188558.57</v>
      </c>
      <c r="S35" s="19"/>
      <c r="T35" s="19"/>
      <c r="U35" s="19"/>
      <c r="V35" s="19"/>
      <c r="W35" s="19"/>
      <c r="X35" s="19"/>
      <c r="Y35" s="19"/>
      <c r="Z35" s="19"/>
    </row>
    <row r="36" spans="1:26" ht="15.75" customHeight="1" x14ac:dyDescent="0.25">
      <c r="A36" s="19"/>
      <c r="B36" s="19"/>
      <c r="C36" s="19"/>
      <c r="D36" s="19"/>
      <c r="E36" s="71"/>
      <c r="F36" s="80" t="s">
        <v>109</v>
      </c>
      <c r="G36" s="77">
        <v>20321468.34</v>
      </c>
      <c r="H36" s="78">
        <v>21550855.09</v>
      </c>
      <c r="I36" s="79">
        <v>21755455.170000002</v>
      </c>
      <c r="J36" s="77">
        <v>1758384411.3900001</v>
      </c>
      <c r="K36" s="78">
        <v>2025422043.78</v>
      </c>
      <c r="L36" s="79">
        <v>2125217451.51</v>
      </c>
      <c r="M36" s="77">
        <v>3341521919.1700001</v>
      </c>
      <c r="N36" s="78">
        <v>3734503105.0700002</v>
      </c>
      <c r="O36" s="79">
        <v>3823985570.4400001</v>
      </c>
      <c r="P36" s="77">
        <v>10306398089.77</v>
      </c>
      <c r="Q36" s="78">
        <v>10915119871.83</v>
      </c>
      <c r="R36" s="79">
        <v>11336666031.610001</v>
      </c>
      <c r="S36" s="19"/>
      <c r="T36" s="19"/>
      <c r="U36" s="19"/>
      <c r="V36" s="19"/>
      <c r="W36" s="19"/>
      <c r="X36" s="19"/>
      <c r="Y36" s="19"/>
      <c r="Z36" s="19"/>
    </row>
    <row r="37" spans="1:26" ht="15.75" customHeight="1" x14ac:dyDescent="0.25">
      <c r="A37" s="19"/>
      <c r="B37" s="19"/>
      <c r="C37" s="19"/>
      <c r="D37" s="19"/>
      <c r="E37" s="71"/>
      <c r="F37" s="80" t="s">
        <v>110</v>
      </c>
      <c r="G37" s="77">
        <v>5161221.3099999996</v>
      </c>
      <c r="H37" s="78">
        <v>11053490.890000001</v>
      </c>
      <c r="I37" s="79">
        <v>8710951.9499999993</v>
      </c>
      <c r="J37" s="77">
        <v>357954388.58999997</v>
      </c>
      <c r="K37" s="78">
        <v>396828195.07999998</v>
      </c>
      <c r="L37" s="79">
        <v>368103350.26999998</v>
      </c>
      <c r="M37" s="77">
        <v>1379958204.28</v>
      </c>
      <c r="N37" s="78">
        <v>1641645941.95</v>
      </c>
      <c r="O37" s="79">
        <v>1693665532.3900001</v>
      </c>
      <c r="P37" s="77">
        <v>4266516330.8499999</v>
      </c>
      <c r="Q37" s="78">
        <v>4643174415.5500002</v>
      </c>
      <c r="R37" s="79">
        <v>4723302231.4700003</v>
      </c>
      <c r="S37" s="19"/>
      <c r="T37" s="19"/>
      <c r="U37" s="19"/>
      <c r="V37" s="19"/>
      <c r="W37" s="19"/>
      <c r="X37" s="19"/>
      <c r="Y37" s="19"/>
      <c r="Z37" s="19"/>
    </row>
    <row r="38" spans="1:26" ht="15.75" customHeight="1" x14ac:dyDescent="0.25">
      <c r="A38" s="19"/>
      <c r="B38" s="19"/>
      <c r="C38" s="19"/>
      <c r="D38" s="19"/>
      <c r="E38" s="71"/>
      <c r="F38" s="81" t="s">
        <v>111</v>
      </c>
      <c r="G38" s="77">
        <v>12614080.34</v>
      </c>
      <c r="H38" s="78">
        <v>8931340.7300000004</v>
      </c>
      <c r="I38" s="79">
        <v>7798962.4100000001</v>
      </c>
      <c r="J38" s="77">
        <v>367695624.70999998</v>
      </c>
      <c r="K38" s="78">
        <v>370394866.31999999</v>
      </c>
      <c r="L38" s="79">
        <v>421155253.95999998</v>
      </c>
      <c r="M38" s="77">
        <v>702656162.38</v>
      </c>
      <c r="N38" s="78">
        <v>729601689.08000004</v>
      </c>
      <c r="O38" s="79">
        <v>713412931.45000005</v>
      </c>
      <c r="P38" s="77">
        <v>1323860626.98</v>
      </c>
      <c r="Q38" s="78">
        <v>1377222875.9000001</v>
      </c>
      <c r="R38" s="79">
        <v>1471115474.78</v>
      </c>
      <c r="S38" s="19"/>
      <c r="T38" s="19"/>
      <c r="U38" s="19"/>
      <c r="V38" s="19"/>
      <c r="W38" s="19"/>
      <c r="X38" s="19"/>
      <c r="Y38" s="19"/>
      <c r="Z38" s="19"/>
    </row>
    <row r="39" spans="1:26" ht="15.75" customHeight="1" x14ac:dyDescent="0.25">
      <c r="A39" s="19"/>
      <c r="B39" s="19"/>
      <c r="C39" s="19"/>
      <c r="D39" s="19"/>
      <c r="E39" s="71"/>
      <c r="F39" s="81" t="s">
        <v>112</v>
      </c>
      <c r="G39" s="77">
        <v>104001.58</v>
      </c>
      <c r="H39" s="78">
        <v>80580.25</v>
      </c>
      <c r="I39" s="79">
        <v>188910.74</v>
      </c>
      <c r="J39" s="77">
        <v>15801358.039999999</v>
      </c>
      <c r="K39" s="78">
        <v>25812348.149999999</v>
      </c>
      <c r="L39" s="79">
        <v>18805839.010000002</v>
      </c>
      <c r="M39" s="77">
        <v>65763438.310000002</v>
      </c>
      <c r="N39" s="78">
        <v>70247665.590000004</v>
      </c>
      <c r="O39" s="79">
        <v>69726835.780000001</v>
      </c>
      <c r="P39" s="77">
        <v>131164399.15000001</v>
      </c>
      <c r="Q39" s="78">
        <v>138468293.53999999</v>
      </c>
      <c r="R39" s="79">
        <v>144074574.81999999</v>
      </c>
      <c r="S39" s="19"/>
      <c r="T39" s="19"/>
      <c r="U39" s="19"/>
      <c r="V39" s="19"/>
      <c r="W39" s="19"/>
      <c r="X39" s="19"/>
      <c r="Y39" s="19"/>
      <c r="Z39" s="19"/>
    </row>
    <row r="40" spans="1:26" ht="15.75" customHeight="1" x14ac:dyDescent="0.25">
      <c r="A40" s="19"/>
      <c r="B40" s="19"/>
      <c r="C40" s="19"/>
      <c r="D40" s="19"/>
      <c r="E40" s="71"/>
      <c r="F40" s="80" t="s">
        <v>113</v>
      </c>
      <c r="G40" s="77">
        <v>55251598.460000001</v>
      </c>
      <c r="H40" s="78">
        <v>64618078.140000001</v>
      </c>
      <c r="I40" s="79">
        <v>57043914.579999998</v>
      </c>
      <c r="J40" s="77">
        <v>4446626102.29</v>
      </c>
      <c r="K40" s="78">
        <v>4249713947.5599999</v>
      </c>
      <c r="L40" s="79">
        <v>4355673038.5</v>
      </c>
      <c r="M40" s="77">
        <v>6822284315.3800001</v>
      </c>
      <c r="N40" s="78">
        <v>8172507018.3699999</v>
      </c>
      <c r="O40" s="79">
        <v>8590657870.8899994</v>
      </c>
      <c r="P40" s="77">
        <v>27012022089.580002</v>
      </c>
      <c r="Q40" s="78">
        <v>28930328706.919998</v>
      </c>
      <c r="R40" s="79">
        <v>30460224042.790001</v>
      </c>
      <c r="S40" s="19"/>
      <c r="T40" s="19"/>
      <c r="U40" s="19"/>
      <c r="V40" s="19"/>
      <c r="W40" s="19"/>
      <c r="X40" s="19"/>
      <c r="Y40" s="19"/>
      <c r="Z40" s="19"/>
    </row>
    <row r="41" spans="1:26" ht="15.75" customHeight="1" x14ac:dyDescent="0.25">
      <c r="A41" s="19"/>
      <c r="B41" s="19"/>
      <c r="C41" s="19"/>
      <c r="D41" s="19"/>
      <c r="E41" s="71"/>
      <c r="F41" s="80" t="s">
        <v>114</v>
      </c>
      <c r="G41" s="77">
        <v>29768908.809999999</v>
      </c>
      <c r="H41" s="78">
        <v>32013732.16</v>
      </c>
      <c r="I41" s="79">
        <v>26577507.460000001</v>
      </c>
      <c r="J41" s="77">
        <v>2330287302.3099999</v>
      </c>
      <c r="K41" s="78">
        <v>1827463708.7</v>
      </c>
      <c r="L41" s="79">
        <v>1862352236.72</v>
      </c>
      <c r="M41" s="77">
        <v>2100804191.9300001</v>
      </c>
      <c r="N41" s="78">
        <v>2796357971.3499999</v>
      </c>
      <c r="O41" s="79">
        <v>3073006768.0599999</v>
      </c>
      <c r="P41" s="77">
        <v>12439107668.959999</v>
      </c>
      <c r="Q41" s="78">
        <v>13372034419.540001</v>
      </c>
      <c r="R41" s="79">
        <v>14400255779.709999</v>
      </c>
      <c r="S41" s="19"/>
      <c r="T41" s="19"/>
      <c r="U41" s="19"/>
      <c r="V41" s="19"/>
      <c r="W41" s="19"/>
      <c r="X41" s="19"/>
      <c r="Y41" s="19"/>
      <c r="Z41" s="19"/>
    </row>
    <row r="42" spans="1:26" ht="15.75" customHeight="1" x14ac:dyDescent="0.25">
      <c r="A42" s="19"/>
      <c r="B42" s="19"/>
      <c r="C42" s="19"/>
      <c r="D42" s="19"/>
      <c r="E42" s="82"/>
      <c r="F42" s="82" t="s">
        <v>115</v>
      </c>
      <c r="G42" s="83">
        <v>17050826.890000001</v>
      </c>
      <c r="H42" s="84">
        <v>23001811.18</v>
      </c>
      <c r="I42" s="85">
        <v>18589634.309999999</v>
      </c>
      <c r="J42" s="83">
        <v>1946790319.5599999</v>
      </c>
      <c r="K42" s="84">
        <v>1431256494.23</v>
      </c>
      <c r="L42" s="85">
        <v>1422391143.75</v>
      </c>
      <c r="M42" s="83">
        <v>1332384591.24</v>
      </c>
      <c r="N42" s="84">
        <v>1996508616.6800001</v>
      </c>
      <c r="O42" s="85">
        <v>2289867000.8299999</v>
      </c>
      <c r="P42" s="83">
        <v>10984082642.83</v>
      </c>
      <c r="Q42" s="84">
        <v>11856343250.1</v>
      </c>
      <c r="R42" s="85">
        <v>12785065730.110001</v>
      </c>
      <c r="S42" s="19"/>
      <c r="T42" s="19"/>
      <c r="U42" s="19"/>
      <c r="V42" s="19"/>
      <c r="W42" s="19"/>
      <c r="X42" s="19"/>
      <c r="Y42" s="19"/>
      <c r="Z42" s="19"/>
    </row>
    <row r="43" spans="1:26" ht="15.7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7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.7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5.7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5.7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5.75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5.75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5.7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5.75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5.7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5.7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5.75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5.7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5.7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5.75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5.75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5.75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5.75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5.75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5.75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5.75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5.7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5.75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5.7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5.75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5.75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5.7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5.7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5.7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5.75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5.7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5.7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5.7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5.7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5.7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5.7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5.7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5.7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5.75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5.7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5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5.7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5.7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5.75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5.75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5.75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5.75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5.75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5.75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5.75" customHeigh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5.7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5.7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5.7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5.7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5.7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5.7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5.7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5.7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5.7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5.75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5.75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5.75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5.75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5.75" customHeight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5.75" customHeight="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5.75" customHeight="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5.75" customHeight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5.75" customHeight="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5.75" customHeight="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5.75" customHeight="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5.75" customHeight="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5.75" customHeigh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5.75" customHeight="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5.75" customHeigh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5.75" customHeight="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5.75" customHeight="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5.75" customHeight="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5.75" customHeigh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5.75" customHeigh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5.75" customHeight="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5.75" customHeight="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5.75" customHeight="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5.75" customHeight="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5.75" customHeight="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5.75" customHeight="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5.75" customHeight="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5.75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5.75" customHeight="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5.75" customHeigh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5.75" customHeigh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5.75" customHeigh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5.75" customHeigh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5.75" customHeigh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5.75" customHeigh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5.75" customHeight="1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5.75" customHeight="1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5.75" customHeight="1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5.75" customHeigh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5.75" customHeight="1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5.75" customHeigh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5.75" customHeigh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5.75" customHeigh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5.75" customHeigh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5.75" customHeigh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5.75" customHeigh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5.75" customHeigh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5.75" customHeight="1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5.75" customHeight="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5.75" customHeight="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5.75" customHeigh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5.75" customHeigh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5.75" customHeigh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5.75" customHeigh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5.75" customHeight="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5.75" customHeight="1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5.75" customHeight="1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5.75" customHeigh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5.75" customHeight="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5.75" customHeigh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5.75" customHeigh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5.75" customHeigh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5.75" customHeight="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5.75" customHeight="1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5.75" customHeigh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5.75" customHeight="1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5.75" customHeight="1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5.75" customHeigh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5.75" customHeight="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5.75" customHeight="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5.75" customHeight="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5.75" customHeight="1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5.75" customHeight="1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5.75" customHeight="1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5.75" customHeight="1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5.75" customHeight="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5.75" customHeight="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5.75" customHeigh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5.75" customHeigh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5.75" customHeigh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5.75" customHeigh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5.75" customHeigh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5.7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5.75" customHeigh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5.75" customHeight="1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5.75" customHeight="1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5.75" customHeight="1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5.75" customHeigh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5.75" customHeight="1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5.75" customHeigh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5.75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5.75" customHeigh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5.75" customHeigh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5.75" customHeigh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5.75" customHeigh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5.75" customHeigh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5.75" customHeigh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5.75" customHeigh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5.75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5.75" customHeigh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5.75" customHeigh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5.75" customHeigh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5.75" customHeigh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5.75" customHeigh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5.75" customHeigh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5.75" customHeigh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5.75" customHeigh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5.75" customHeigh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5.75" customHeigh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5.75" customHeigh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5.75" customHeigh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5.75" customHeigh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5.75" customHeigh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5.75" customHeigh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5.75" customHeigh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5.75" customHeigh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5.75" customHeigh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5.75" customHeigh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5.75" customHeigh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5.75" customHeigh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5.75" customHeigh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5.75" customHeigh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5.75" customHeight="1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5.75" customHeight="1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5.75" customHeight="1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5.75" customHeight="1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5.75" customHeight="1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5.75" customHeight="1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5.75" customHeight="1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5.75" customHeight="1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5.75" customHeight="1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5.75" customHeight="1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5.75" customHeight="1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5.75" customHeight="1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5.75" customHeight="1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5.75" customHeight="1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5.75" customHeight="1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5.75" customHeight="1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5.75" customHeight="1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5.75" customHeight="1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5.75" customHeight="1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5.75" customHeight="1" x14ac:dyDescent="0.25">
      <c r="A243" s="19"/>
      <c r="B243" s="19"/>
      <c r="C243" s="19"/>
      <c r="D243" s="19"/>
      <c r="E243" s="19"/>
      <c r="F243" s="86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5.75" customHeight="1" x14ac:dyDescent="0.25">
      <c r="A244" s="19"/>
      <c r="B244" s="19"/>
      <c r="C244" s="19"/>
      <c r="D244" s="19"/>
      <c r="E244" s="19"/>
      <c r="F244" s="86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5.75" customHeight="1" x14ac:dyDescent="0.25">
      <c r="A245" s="19"/>
      <c r="B245" s="19"/>
      <c r="C245" s="19"/>
      <c r="D245" s="19"/>
      <c r="E245" s="19"/>
      <c r="F245" s="86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5.75" customHeight="1" x14ac:dyDescent="0.25">
      <c r="A246" s="19"/>
      <c r="B246" s="19"/>
      <c r="C246" s="19"/>
      <c r="D246" s="19"/>
      <c r="E246" s="19"/>
      <c r="F246" s="86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5.75" customHeight="1" x14ac:dyDescent="0.25">
      <c r="A247" s="19"/>
      <c r="B247" s="19"/>
      <c r="C247" s="19"/>
      <c r="D247" s="19"/>
      <c r="E247" s="19"/>
      <c r="F247" s="86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5.75" customHeight="1" x14ac:dyDescent="0.25">
      <c r="A248" s="19"/>
      <c r="B248" s="19"/>
      <c r="C248" s="19"/>
      <c r="D248" s="19"/>
      <c r="E248" s="19"/>
      <c r="F248" s="86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5.75" customHeight="1" x14ac:dyDescent="0.25">
      <c r="A249" s="19"/>
      <c r="B249" s="19"/>
      <c r="C249" s="19"/>
      <c r="D249" s="19"/>
      <c r="E249" s="19"/>
      <c r="F249" s="86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5.75" customHeight="1" x14ac:dyDescent="0.25">
      <c r="A250" s="19"/>
      <c r="B250" s="19"/>
      <c r="C250" s="19"/>
      <c r="D250" s="19"/>
      <c r="E250" s="19"/>
      <c r="F250" s="86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5.75" customHeight="1" x14ac:dyDescent="0.25">
      <c r="A251" s="19"/>
      <c r="B251" s="19"/>
      <c r="C251" s="19"/>
      <c r="D251" s="19"/>
      <c r="E251" s="19"/>
      <c r="F251" s="86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5.75" customHeight="1" x14ac:dyDescent="0.25">
      <c r="A252" s="19"/>
      <c r="B252" s="19"/>
      <c r="C252" s="19"/>
      <c r="D252" s="19"/>
      <c r="E252" s="19"/>
      <c r="F252" s="86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5.75" customHeight="1" x14ac:dyDescent="0.25">
      <c r="A253" s="19"/>
      <c r="B253" s="19"/>
      <c r="C253" s="19"/>
      <c r="D253" s="19"/>
      <c r="E253" s="19"/>
      <c r="F253" s="86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5.75" customHeight="1" x14ac:dyDescent="0.25">
      <c r="A254" s="19"/>
      <c r="B254" s="19"/>
      <c r="C254" s="19"/>
      <c r="D254" s="19"/>
      <c r="E254" s="19"/>
      <c r="F254" s="86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5.75" customHeight="1" x14ac:dyDescent="0.25">
      <c r="A255" s="19"/>
      <c r="B255" s="19"/>
      <c r="C255" s="19"/>
      <c r="D255" s="19"/>
      <c r="E255" s="19"/>
      <c r="F255" s="86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5.75" customHeight="1" x14ac:dyDescent="0.25">
      <c r="A256" s="19"/>
      <c r="B256" s="19"/>
      <c r="C256" s="19"/>
      <c r="D256" s="19"/>
      <c r="E256" s="19"/>
      <c r="F256" s="86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5.75" customHeight="1" x14ac:dyDescent="0.25">
      <c r="A257" s="19"/>
      <c r="B257" s="19"/>
      <c r="C257" s="19"/>
      <c r="D257" s="19"/>
      <c r="E257" s="19"/>
      <c r="F257" s="86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5.75" customHeight="1" x14ac:dyDescent="0.25">
      <c r="A258" s="19"/>
      <c r="B258" s="19"/>
      <c r="C258" s="19"/>
      <c r="D258" s="19"/>
      <c r="E258" s="19"/>
      <c r="F258" s="86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5.75" customHeight="1" x14ac:dyDescent="0.25">
      <c r="A259" s="19"/>
      <c r="B259" s="19"/>
      <c r="C259" s="19"/>
      <c r="D259" s="19"/>
      <c r="E259" s="19"/>
      <c r="F259" s="86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5.75" customHeight="1" x14ac:dyDescent="0.25">
      <c r="A260" s="19"/>
      <c r="B260" s="19"/>
      <c r="C260" s="19"/>
      <c r="D260" s="19"/>
      <c r="E260" s="19"/>
      <c r="F260" s="86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5.75" customHeight="1" x14ac:dyDescent="0.25">
      <c r="A261" s="19"/>
      <c r="B261" s="19"/>
      <c r="C261" s="19"/>
      <c r="D261" s="19"/>
      <c r="E261" s="19"/>
      <c r="F261" s="86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5.75" customHeight="1" x14ac:dyDescent="0.25">
      <c r="A262" s="19"/>
      <c r="B262" s="19"/>
      <c r="C262" s="19"/>
      <c r="D262" s="19"/>
      <c r="E262" s="19"/>
      <c r="F262" s="86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5.75" customHeight="1" x14ac:dyDescent="0.25">
      <c r="A263" s="19"/>
      <c r="B263" s="19"/>
      <c r="C263" s="19"/>
      <c r="D263" s="19"/>
      <c r="E263" s="19"/>
      <c r="F263" s="86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5.75" customHeight="1" x14ac:dyDescent="0.25">
      <c r="A264" s="19"/>
      <c r="B264" s="19"/>
      <c r="C264" s="19"/>
      <c r="D264" s="19"/>
      <c r="E264" s="19"/>
      <c r="F264" s="86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5.75" customHeight="1" x14ac:dyDescent="0.25">
      <c r="A265" s="19"/>
      <c r="B265" s="19"/>
      <c r="C265" s="19"/>
      <c r="D265" s="19"/>
      <c r="E265" s="19"/>
      <c r="F265" s="86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5.75" customHeight="1" x14ac:dyDescent="0.25">
      <c r="A266" s="19"/>
      <c r="B266" s="19"/>
      <c r="C266" s="19"/>
      <c r="D266" s="19"/>
      <c r="E266" s="19"/>
      <c r="F266" s="86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5.75" customHeight="1" x14ac:dyDescent="0.25">
      <c r="A267" s="19"/>
      <c r="B267" s="19"/>
      <c r="C267" s="19"/>
      <c r="D267" s="19"/>
      <c r="E267" s="19"/>
      <c r="F267" s="86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5.75" customHeight="1" x14ac:dyDescent="0.25">
      <c r="A268" s="19"/>
      <c r="B268" s="19"/>
      <c r="C268" s="19"/>
      <c r="D268" s="19"/>
      <c r="E268" s="19"/>
      <c r="F268" s="86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5.75" customHeight="1" x14ac:dyDescent="0.25">
      <c r="A269" s="19"/>
      <c r="B269" s="19"/>
      <c r="C269" s="19"/>
      <c r="D269" s="19"/>
      <c r="E269" s="19"/>
      <c r="F269" s="86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5.75" customHeight="1" x14ac:dyDescent="0.25">
      <c r="A270" s="19"/>
      <c r="B270" s="19"/>
      <c r="C270" s="19"/>
      <c r="D270" s="19"/>
      <c r="E270" s="19"/>
      <c r="F270" s="86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5.75" customHeight="1" x14ac:dyDescent="0.25">
      <c r="A271" s="19"/>
      <c r="B271" s="19"/>
      <c r="C271" s="19"/>
      <c r="D271" s="19"/>
      <c r="E271" s="19"/>
      <c r="F271" s="86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5.75" customHeight="1" x14ac:dyDescent="0.25">
      <c r="A272" s="19"/>
      <c r="B272" s="19"/>
      <c r="C272" s="19"/>
      <c r="D272" s="19"/>
      <c r="E272" s="19"/>
      <c r="F272" s="86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5.75" customHeight="1" x14ac:dyDescent="0.25">
      <c r="A273" s="19"/>
      <c r="B273" s="19"/>
      <c r="C273" s="19"/>
      <c r="D273" s="19"/>
      <c r="E273" s="19"/>
      <c r="F273" s="86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5.75" customHeight="1" x14ac:dyDescent="0.25">
      <c r="A274" s="19"/>
      <c r="B274" s="19"/>
      <c r="C274" s="19"/>
      <c r="D274" s="19"/>
      <c r="E274" s="19"/>
      <c r="F274" s="86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5.75" customHeight="1" x14ac:dyDescent="0.25">
      <c r="A275" s="19"/>
      <c r="B275" s="19"/>
      <c r="C275" s="19"/>
      <c r="D275" s="19"/>
      <c r="E275" s="19"/>
      <c r="F275" s="86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5.75" customHeight="1" x14ac:dyDescent="0.25">
      <c r="A276" s="19"/>
      <c r="B276" s="19"/>
      <c r="C276" s="19"/>
      <c r="D276" s="19"/>
      <c r="E276" s="19"/>
      <c r="F276" s="86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5.75" customHeight="1" x14ac:dyDescent="0.25">
      <c r="A277" s="19"/>
      <c r="B277" s="19"/>
      <c r="C277" s="19"/>
      <c r="D277" s="19"/>
      <c r="E277" s="19"/>
      <c r="F277" s="86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5.75" customHeight="1" x14ac:dyDescent="0.25">
      <c r="A278" s="19"/>
      <c r="B278" s="19"/>
      <c r="C278" s="19"/>
      <c r="D278" s="19"/>
      <c r="E278" s="19"/>
      <c r="F278" s="86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5.75" customHeight="1" x14ac:dyDescent="0.25">
      <c r="A279" s="19"/>
      <c r="B279" s="19"/>
      <c r="C279" s="19"/>
      <c r="D279" s="19"/>
      <c r="E279" s="19"/>
      <c r="F279" s="86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5.75" customHeight="1" x14ac:dyDescent="0.25">
      <c r="A280" s="19"/>
      <c r="B280" s="19"/>
      <c r="C280" s="19"/>
      <c r="D280" s="19"/>
      <c r="E280" s="19"/>
      <c r="F280" s="86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5.75" customHeight="1" x14ac:dyDescent="0.25">
      <c r="A281" s="19"/>
      <c r="B281" s="19"/>
      <c r="C281" s="19"/>
      <c r="D281" s="19"/>
      <c r="E281" s="19"/>
      <c r="F281" s="86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5.75" customHeight="1" x14ac:dyDescent="0.25">
      <c r="A282" s="19"/>
      <c r="B282" s="19"/>
      <c r="C282" s="19"/>
      <c r="D282" s="19"/>
      <c r="E282" s="19"/>
      <c r="F282" s="86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5.75" customHeight="1" x14ac:dyDescent="0.25">
      <c r="A283" s="19"/>
      <c r="B283" s="19"/>
      <c r="C283" s="19"/>
      <c r="D283" s="19"/>
      <c r="E283" s="19"/>
      <c r="F283" s="86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5.75" customHeight="1" x14ac:dyDescent="0.25">
      <c r="A284" s="19"/>
      <c r="B284" s="19"/>
      <c r="C284" s="19"/>
      <c r="D284" s="19"/>
      <c r="E284" s="19"/>
      <c r="F284" s="86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5.75" customHeight="1" x14ac:dyDescent="0.25">
      <c r="A285" s="19"/>
      <c r="B285" s="19"/>
      <c r="C285" s="19"/>
      <c r="D285" s="19"/>
      <c r="E285" s="19"/>
      <c r="F285" s="86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5.75" customHeight="1" x14ac:dyDescent="0.25">
      <c r="A286" s="19"/>
      <c r="B286" s="19"/>
      <c r="C286" s="19"/>
      <c r="D286" s="19"/>
      <c r="E286" s="19"/>
      <c r="F286" s="86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5.75" customHeight="1" x14ac:dyDescent="0.25">
      <c r="A287" s="19"/>
      <c r="B287" s="19"/>
      <c r="C287" s="19"/>
      <c r="D287" s="19"/>
      <c r="E287" s="19"/>
      <c r="F287" s="86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5.75" customHeight="1" x14ac:dyDescent="0.25">
      <c r="A288" s="19"/>
      <c r="B288" s="19"/>
      <c r="C288" s="19"/>
      <c r="D288" s="19"/>
      <c r="E288" s="19"/>
      <c r="F288" s="86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5.75" customHeight="1" x14ac:dyDescent="0.25">
      <c r="A289" s="19"/>
      <c r="B289" s="19"/>
      <c r="C289" s="19"/>
      <c r="D289" s="19"/>
      <c r="E289" s="19"/>
      <c r="F289" s="86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5.75" customHeight="1" x14ac:dyDescent="0.25">
      <c r="A290" s="19"/>
      <c r="B290" s="19"/>
      <c r="C290" s="19"/>
      <c r="D290" s="19"/>
      <c r="E290" s="19"/>
      <c r="F290" s="86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5.75" customHeight="1" x14ac:dyDescent="0.25">
      <c r="A291" s="19"/>
      <c r="B291" s="19"/>
      <c r="C291" s="19"/>
      <c r="D291" s="19"/>
      <c r="E291" s="19"/>
      <c r="F291" s="86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5.75" customHeight="1" x14ac:dyDescent="0.25">
      <c r="A292" s="19"/>
      <c r="B292" s="19"/>
      <c r="C292" s="19"/>
      <c r="D292" s="19"/>
      <c r="E292" s="19"/>
      <c r="F292" s="86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5.75" customHeight="1" x14ac:dyDescent="0.25">
      <c r="A293" s="19"/>
      <c r="B293" s="19"/>
      <c r="C293" s="19"/>
      <c r="D293" s="19"/>
      <c r="E293" s="19"/>
      <c r="F293" s="86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5.75" customHeight="1" x14ac:dyDescent="0.25">
      <c r="A294" s="19"/>
      <c r="B294" s="19"/>
      <c r="C294" s="19"/>
      <c r="D294" s="19"/>
      <c r="E294" s="19"/>
      <c r="F294" s="86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5.75" customHeight="1" x14ac:dyDescent="0.25">
      <c r="A295" s="19"/>
      <c r="B295" s="19"/>
      <c r="C295" s="19"/>
      <c r="D295" s="19"/>
      <c r="E295" s="19"/>
      <c r="F295" s="86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5.75" customHeight="1" x14ac:dyDescent="0.25">
      <c r="A296" s="19"/>
      <c r="B296" s="19"/>
      <c r="C296" s="19"/>
      <c r="D296" s="19"/>
      <c r="E296" s="19"/>
      <c r="F296" s="86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5.75" customHeight="1" x14ac:dyDescent="0.25">
      <c r="A297" s="19"/>
      <c r="B297" s="19"/>
      <c r="C297" s="19"/>
      <c r="D297" s="19"/>
      <c r="E297" s="19"/>
      <c r="F297" s="86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5.75" customHeight="1" x14ac:dyDescent="0.25">
      <c r="A298" s="19"/>
      <c r="B298" s="19"/>
      <c r="C298" s="19"/>
      <c r="D298" s="19"/>
      <c r="E298" s="19"/>
      <c r="F298" s="86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5.75" customHeight="1" x14ac:dyDescent="0.25">
      <c r="A299" s="19"/>
      <c r="B299" s="19"/>
      <c r="C299" s="19"/>
      <c r="D299" s="19"/>
      <c r="E299" s="19"/>
      <c r="F299" s="86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5.75" customHeight="1" x14ac:dyDescent="0.25">
      <c r="A300" s="19"/>
      <c r="B300" s="19"/>
      <c r="C300" s="19"/>
      <c r="D300" s="19"/>
      <c r="E300" s="19"/>
      <c r="F300" s="86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5.75" customHeight="1" x14ac:dyDescent="0.25">
      <c r="A301" s="19"/>
      <c r="B301" s="19"/>
      <c r="C301" s="19"/>
      <c r="D301" s="19"/>
      <c r="E301" s="19"/>
      <c r="F301" s="86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5.75" customHeight="1" x14ac:dyDescent="0.25">
      <c r="A302" s="19"/>
      <c r="B302" s="19"/>
      <c r="C302" s="19"/>
      <c r="D302" s="19"/>
      <c r="E302" s="19"/>
      <c r="F302" s="86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5.75" customHeight="1" x14ac:dyDescent="0.25">
      <c r="A303" s="19"/>
      <c r="B303" s="19"/>
      <c r="C303" s="19"/>
      <c r="D303" s="19"/>
      <c r="E303" s="19"/>
      <c r="F303" s="86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5.75" customHeight="1" x14ac:dyDescent="0.25">
      <c r="A304" s="19"/>
      <c r="B304" s="19"/>
      <c r="C304" s="19"/>
      <c r="D304" s="19"/>
      <c r="E304" s="19"/>
      <c r="F304" s="86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5.75" customHeight="1" x14ac:dyDescent="0.25">
      <c r="A305" s="19"/>
      <c r="B305" s="19"/>
      <c r="C305" s="19"/>
      <c r="D305" s="19"/>
      <c r="E305" s="19"/>
      <c r="F305" s="86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5.75" customHeight="1" x14ac:dyDescent="0.25">
      <c r="A306" s="19"/>
      <c r="B306" s="19"/>
      <c r="C306" s="19"/>
      <c r="D306" s="19"/>
      <c r="E306" s="19"/>
      <c r="F306" s="86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5.75" customHeight="1" x14ac:dyDescent="0.25">
      <c r="A307" s="19"/>
      <c r="B307" s="19"/>
      <c r="C307" s="19"/>
      <c r="D307" s="19"/>
      <c r="E307" s="19"/>
      <c r="F307" s="86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5.75" customHeight="1" x14ac:dyDescent="0.25">
      <c r="A308" s="19"/>
      <c r="B308" s="19"/>
      <c r="C308" s="19"/>
      <c r="D308" s="19"/>
      <c r="E308" s="19"/>
      <c r="F308" s="86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5.75" customHeight="1" x14ac:dyDescent="0.25">
      <c r="A309" s="19"/>
      <c r="B309" s="19"/>
      <c r="C309" s="19"/>
      <c r="D309" s="19"/>
      <c r="E309" s="19"/>
      <c r="F309" s="86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5.75" customHeight="1" x14ac:dyDescent="0.25">
      <c r="A310" s="19"/>
      <c r="B310" s="19"/>
      <c r="C310" s="19"/>
      <c r="D310" s="19"/>
      <c r="E310" s="19"/>
      <c r="F310" s="86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5.75" customHeight="1" x14ac:dyDescent="0.25">
      <c r="A311" s="19"/>
      <c r="B311" s="19"/>
      <c r="C311" s="19"/>
      <c r="D311" s="19"/>
      <c r="E311" s="19"/>
      <c r="F311" s="86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5.75" customHeight="1" x14ac:dyDescent="0.25">
      <c r="A312" s="19"/>
      <c r="B312" s="19"/>
      <c r="C312" s="19"/>
      <c r="D312" s="19"/>
      <c r="E312" s="19"/>
      <c r="F312" s="86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5.75" customHeight="1" x14ac:dyDescent="0.25">
      <c r="A313" s="19"/>
      <c r="B313" s="19"/>
      <c r="C313" s="19"/>
      <c r="D313" s="19"/>
      <c r="E313" s="19"/>
      <c r="F313" s="86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5.75" customHeight="1" x14ac:dyDescent="0.25">
      <c r="A314" s="19"/>
      <c r="B314" s="19"/>
      <c r="C314" s="19"/>
      <c r="D314" s="19"/>
      <c r="E314" s="19"/>
      <c r="F314" s="86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5.75" customHeight="1" x14ac:dyDescent="0.25">
      <c r="A315" s="19"/>
      <c r="B315" s="19"/>
      <c r="C315" s="19"/>
      <c r="D315" s="19"/>
      <c r="E315" s="19"/>
      <c r="F315" s="86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5.75" customHeight="1" x14ac:dyDescent="0.25">
      <c r="A316" s="19"/>
      <c r="B316" s="19"/>
      <c r="C316" s="19"/>
      <c r="D316" s="19"/>
      <c r="E316" s="19"/>
      <c r="F316" s="86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5.75" customHeight="1" x14ac:dyDescent="0.25">
      <c r="A317" s="19"/>
      <c r="B317" s="19"/>
      <c r="C317" s="19"/>
      <c r="D317" s="19"/>
      <c r="E317" s="19"/>
      <c r="F317" s="86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5.75" customHeight="1" x14ac:dyDescent="0.25">
      <c r="A318" s="19"/>
      <c r="B318" s="19"/>
      <c r="C318" s="19"/>
      <c r="D318" s="19"/>
      <c r="E318" s="19"/>
      <c r="F318" s="86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5.75" customHeight="1" x14ac:dyDescent="0.25">
      <c r="A319" s="19"/>
      <c r="B319" s="19"/>
      <c r="C319" s="19"/>
      <c r="D319" s="19"/>
      <c r="E319" s="19"/>
      <c r="F319" s="86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5.75" customHeight="1" x14ac:dyDescent="0.25">
      <c r="A320" s="19"/>
      <c r="B320" s="19"/>
      <c r="C320" s="19"/>
      <c r="D320" s="19"/>
      <c r="E320" s="19"/>
      <c r="F320" s="86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5.75" customHeight="1" x14ac:dyDescent="0.25">
      <c r="A321" s="19"/>
      <c r="B321" s="19"/>
      <c r="C321" s="19"/>
      <c r="D321" s="19"/>
      <c r="E321" s="19"/>
      <c r="F321" s="86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5.75" customHeight="1" x14ac:dyDescent="0.25">
      <c r="A322" s="19"/>
      <c r="B322" s="19"/>
      <c r="C322" s="19"/>
      <c r="D322" s="19"/>
      <c r="E322" s="19"/>
      <c r="F322" s="86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5.75" customHeight="1" x14ac:dyDescent="0.25">
      <c r="A323" s="19"/>
      <c r="B323" s="19"/>
      <c r="C323" s="19"/>
      <c r="D323" s="19"/>
      <c r="E323" s="19"/>
      <c r="F323" s="86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5.75" customHeight="1" x14ac:dyDescent="0.25">
      <c r="A324" s="19"/>
      <c r="B324" s="19"/>
      <c r="C324" s="19"/>
      <c r="D324" s="19"/>
      <c r="E324" s="19"/>
      <c r="F324" s="86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5.75" customHeight="1" x14ac:dyDescent="0.25">
      <c r="A325" s="19"/>
      <c r="B325" s="19"/>
      <c r="C325" s="19"/>
      <c r="D325" s="19"/>
      <c r="E325" s="19"/>
      <c r="F325" s="86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5.75" customHeight="1" x14ac:dyDescent="0.25">
      <c r="A326" s="19"/>
      <c r="B326" s="19"/>
      <c r="C326" s="19"/>
      <c r="D326" s="19"/>
      <c r="E326" s="19"/>
      <c r="F326" s="86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5.75" customHeight="1" x14ac:dyDescent="0.25">
      <c r="A327" s="19"/>
      <c r="B327" s="19"/>
      <c r="C327" s="19"/>
      <c r="D327" s="19"/>
      <c r="E327" s="19"/>
      <c r="F327" s="86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5.75" customHeight="1" x14ac:dyDescent="0.25">
      <c r="A328" s="19"/>
      <c r="B328" s="19"/>
      <c r="C328" s="19"/>
      <c r="D328" s="19"/>
      <c r="E328" s="19"/>
      <c r="F328" s="86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5.75" customHeight="1" x14ac:dyDescent="0.25">
      <c r="A329" s="19"/>
      <c r="B329" s="19"/>
      <c r="C329" s="19"/>
      <c r="D329" s="19"/>
      <c r="E329" s="19"/>
      <c r="F329" s="86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5.75" customHeight="1" x14ac:dyDescent="0.25">
      <c r="A330" s="19"/>
      <c r="B330" s="19"/>
      <c r="C330" s="19"/>
      <c r="D330" s="19"/>
      <c r="E330" s="19"/>
      <c r="F330" s="86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5.75" customHeight="1" x14ac:dyDescent="0.25">
      <c r="A331" s="19"/>
      <c r="B331" s="19"/>
      <c r="C331" s="19"/>
      <c r="D331" s="19"/>
      <c r="E331" s="19"/>
      <c r="F331" s="86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5.75" customHeight="1" x14ac:dyDescent="0.25">
      <c r="A332" s="19"/>
      <c r="B332" s="19"/>
      <c r="C332" s="19"/>
      <c r="D332" s="19"/>
      <c r="E332" s="19"/>
      <c r="F332" s="86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5.75" customHeight="1" x14ac:dyDescent="0.25">
      <c r="A333" s="19"/>
      <c r="B333" s="19"/>
      <c r="C333" s="19"/>
      <c r="D333" s="19"/>
      <c r="E333" s="19"/>
      <c r="F333" s="86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5.75" customHeight="1" x14ac:dyDescent="0.25">
      <c r="A334" s="19"/>
      <c r="B334" s="19"/>
      <c r="C334" s="19"/>
      <c r="D334" s="19"/>
      <c r="E334" s="19"/>
      <c r="F334" s="86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5.75" customHeight="1" x14ac:dyDescent="0.25">
      <c r="A335" s="19"/>
      <c r="B335" s="19"/>
      <c r="C335" s="19"/>
      <c r="D335" s="19"/>
      <c r="E335" s="19"/>
      <c r="F335" s="86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5.75" customHeight="1" x14ac:dyDescent="0.25">
      <c r="A336" s="19"/>
      <c r="B336" s="19"/>
      <c r="C336" s="19"/>
      <c r="D336" s="19"/>
      <c r="E336" s="19"/>
      <c r="F336" s="86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5.75" customHeight="1" x14ac:dyDescent="0.25">
      <c r="A337" s="19"/>
      <c r="B337" s="19"/>
      <c r="C337" s="19"/>
      <c r="D337" s="19"/>
      <c r="E337" s="19"/>
      <c r="F337" s="86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5.75" customHeight="1" x14ac:dyDescent="0.25">
      <c r="A338" s="19"/>
      <c r="B338" s="19"/>
      <c r="C338" s="19"/>
      <c r="D338" s="19"/>
      <c r="E338" s="19"/>
      <c r="F338" s="86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5.75" customHeight="1" x14ac:dyDescent="0.25">
      <c r="A339" s="19"/>
      <c r="B339" s="19"/>
      <c r="C339" s="19"/>
      <c r="D339" s="19"/>
      <c r="E339" s="19"/>
      <c r="F339" s="86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5.75" customHeight="1" x14ac:dyDescent="0.25">
      <c r="A340" s="19"/>
      <c r="B340" s="19"/>
      <c r="C340" s="19"/>
      <c r="D340" s="19"/>
      <c r="E340" s="19"/>
      <c r="F340" s="86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5.75" customHeight="1" x14ac:dyDescent="0.25">
      <c r="A341" s="19"/>
      <c r="B341" s="19"/>
      <c r="C341" s="19"/>
      <c r="D341" s="19"/>
      <c r="E341" s="19"/>
      <c r="F341" s="86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5.75" customHeight="1" x14ac:dyDescent="0.25">
      <c r="A342" s="19"/>
      <c r="B342" s="19"/>
      <c r="C342" s="19"/>
      <c r="D342" s="19"/>
      <c r="E342" s="19"/>
      <c r="F342" s="86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5.75" customHeight="1" x14ac:dyDescent="0.25">
      <c r="A343" s="19"/>
      <c r="B343" s="19"/>
      <c r="C343" s="19"/>
      <c r="D343" s="19"/>
      <c r="E343" s="19"/>
      <c r="F343" s="86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5.75" customHeight="1" x14ac:dyDescent="0.25">
      <c r="A344" s="19"/>
      <c r="B344" s="19"/>
      <c r="C344" s="19"/>
      <c r="D344" s="19"/>
      <c r="E344" s="19"/>
      <c r="F344" s="86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5.75" customHeight="1" x14ac:dyDescent="0.25">
      <c r="A345" s="19"/>
      <c r="B345" s="19"/>
      <c r="C345" s="19"/>
      <c r="D345" s="19"/>
      <c r="E345" s="19"/>
      <c r="F345" s="86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5.75" customHeight="1" x14ac:dyDescent="0.25">
      <c r="A346" s="19"/>
      <c r="B346" s="19"/>
      <c r="C346" s="19"/>
      <c r="D346" s="19"/>
      <c r="E346" s="19"/>
      <c r="F346" s="86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5.75" customHeight="1" x14ac:dyDescent="0.25">
      <c r="A347" s="19"/>
      <c r="B347" s="19"/>
      <c r="C347" s="19"/>
      <c r="D347" s="19"/>
      <c r="E347" s="19"/>
      <c r="F347" s="86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5.75" customHeight="1" x14ac:dyDescent="0.25">
      <c r="A348" s="19"/>
      <c r="B348" s="19"/>
      <c r="C348" s="19"/>
      <c r="D348" s="19"/>
      <c r="E348" s="19"/>
      <c r="F348" s="86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5.75" customHeight="1" x14ac:dyDescent="0.25">
      <c r="A349" s="19"/>
      <c r="B349" s="19"/>
      <c r="C349" s="19"/>
      <c r="D349" s="19"/>
      <c r="E349" s="19"/>
      <c r="F349" s="86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5.75" customHeight="1" x14ac:dyDescent="0.25">
      <c r="A350" s="19"/>
      <c r="B350" s="19"/>
      <c r="C350" s="19"/>
      <c r="D350" s="19"/>
      <c r="E350" s="19"/>
      <c r="F350" s="86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5.75" customHeight="1" x14ac:dyDescent="0.25">
      <c r="A351" s="19"/>
      <c r="B351" s="19"/>
      <c r="C351" s="19"/>
      <c r="D351" s="19"/>
      <c r="E351" s="19"/>
      <c r="F351" s="86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5.75" customHeight="1" x14ac:dyDescent="0.25">
      <c r="A352" s="19"/>
      <c r="B352" s="19"/>
      <c r="C352" s="19"/>
      <c r="D352" s="19"/>
      <c r="E352" s="19"/>
      <c r="F352" s="86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5.75" customHeight="1" x14ac:dyDescent="0.25">
      <c r="A353" s="19"/>
      <c r="B353" s="19"/>
      <c r="C353" s="19"/>
      <c r="D353" s="19"/>
      <c r="E353" s="19"/>
      <c r="F353" s="86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5.75" customHeight="1" x14ac:dyDescent="0.25">
      <c r="A354" s="19"/>
      <c r="B354" s="19"/>
      <c r="C354" s="19"/>
      <c r="D354" s="19"/>
      <c r="E354" s="19"/>
      <c r="F354" s="86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5.75" customHeight="1" x14ac:dyDescent="0.25">
      <c r="A355" s="19"/>
      <c r="B355" s="19"/>
      <c r="C355" s="19"/>
      <c r="D355" s="19"/>
      <c r="E355" s="19"/>
      <c r="F355" s="86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5.75" customHeight="1" x14ac:dyDescent="0.25">
      <c r="A356" s="19"/>
      <c r="B356" s="19"/>
      <c r="C356" s="19"/>
      <c r="D356" s="19"/>
      <c r="E356" s="19"/>
      <c r="F356" s="86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5.75" customHeight="1" x14ac:dyDescent="0.25">
      <c r="A357" s="19"/>
      <c r="B357" s="19"/>
      <c r="C357" s="19"/>
      <c r="D357" s="19"/>
      <c r="E357" s="19"/>
      <c r="F357" s="86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5.75" customHeight="1" x14ac:dyDescent="0.25">
      <c r="A358" s="19"/>
      <c r="B358" s="19"/>
      <c r="C358" s="19"/>
      <c r="D358" s="19"/>
      <c r="E358" s="19"/>
      <c r="F358" s="86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5.75" customHeight="1" x14ac:dyDescent="0.25">
      <c r="A359" s="19"/>
      <c r="B359" s="19"/>
      <c r="C359" s="19"/>
      <c r="D359" s="19"/>
      <c r="E359" s="19"/>
      <c r="F359" s="86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5.75" customHeight="1" x14ac:dyDescent="0.25">
      <c r="A360" s="19"/>
      <c r="B360" s="19"/>
      <c r="C360" s="19"/>
      <c r="D360" s="19"/>
      <c r="E360" s="19"/>
      <c r="F360" s="86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5.75" customHeight="1" x14ac:dyDescent="0.25">
      <c r="A361" s="19"/>
      <c r="B361" s="19"/>
      <c r="C361" s="19"/>
      <c r="D361" s="19"/>
      <c r="E361" s="19"/>
      <c r="F361" s="86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5.75" customHeight="1" x14ac:dyDescent="0.25">
      <c r="A362" s="19"/>
      <c r="B362" s="19"/>
      <c r="C362" s="19"/>
      <c r="D362" s="19"/>
      <c r="E362" s="19"/>
      <c r="F362" s="86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5.75" customHeight="1" x14ac:dyDescent="0.25">
      <c r="A363" s="19"/>
      <c r="B363" s="19"/>
      <c r="C363" s="19"/>
      <c r="D363" s="19"/>
      <c r="E363" s="19"/>
      <c r="F363" s="86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5.75" customHeight="1" x14ac:dyDescent="0.25">
      <c r="A364" s="19"/>
      <c r="B364" s="19"/>
      <c r="C364" s="19"/>
      <c r="D364" s="19"/>
      <c r="E364" s="19"/>
      <c r="F364" s="86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5.75" customHeight="1" x14ac:dyDescent="0.25">
      <c r="A365" s="19"/>
      <c r="B365" s="19"/>
      <c r="C365" s="19"/>
      <c r="D365" s="19"/>
      <c r="E365" s="19"/>
      <c r="F365" s="86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5.75" customHeight="1" x14ac:dyDescent="0.25">
      <c r="A366" s="19"/>
      <c r="B366" s="19"/>
      <c r="C366" s="19"/>
      <c r="D366" s="19"/>
      <c r="E366" s="19"/>
      <c r="F366" s="86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5.75" customHeight="1" x14ac:dyDescent="0.25">
      <c r="A367" s="19"/>
      <c r="B367" s="19"/>
      <c r="C367" s="19"/>
      <c r="D367" s="19"/>
      <c r="E367" s="19"/>
      <c r="F367" s="86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5.75" customHeight="1" x14ac:dyDescent="0.25">
      <c r="A368" s="19"/>
      <c r="B368" s="19"/>
      <c r="C368" s="19"/>
      <c r="D368" s="19"/>
      <c r="E368" s="19"/>
      <c r="F368" s="86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5.75" customHeight="1" x14ac:dyDescent="0.25">
      <c r="A369" s="19"/>
      <c r="B369" s="19"/>
      <c r="C369" s="19"/>
      <c r="D369" s="19"/>
      <c r="E369" s="19"/>
      <c r="F369" s="86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5.75" customHeight="1" x14ac:dyDescent="0.25">
      <c r="A370" s="19"/>
      <c r="B370" s="19"/>
      <c r="C370" s="19"/>
      <c r="D370" s="19"/>
      <c r="E370" s="19"/>
      <c r="F370" s="86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5.75" customHeight="1" x14ac:dyDescent="0.25">
      <c r="A371" s="19"/>
      <c r="B371" s="19"/>
      <c r="C371" s="19"/>
      <c r="D371" s="19"/>
      <c r="E371" s="19"/>
      <c r="F371" s="86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5.75" customHeight="1" x14ac:dyDescent="0.25">
      <c r="A372" s="19"/>
      <c r="B372" s="19"/>
      <c r="C372" s="19"/>
      <c r="D372" s="19"/>
      <c r="E372" s="19"/>
      <c r="F372" s="86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5.75" customHeight="1" x14ac:dyDescent="0.25">
      <c r="A373" s="19"/>
      <c r="B373" s="19"/>
      <c r="C373" s="19"/>
      <c r="D373" s="19"/>
      <c r="E373" s="19"/>
      <c r="F373" s="86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5.75" customHeight="1" x14ac:dyDescent="0.25">
      <c r="A374" s="19"/>
      <c r="B374" s="19"/>
      <c r="C374" s="19"/>
      <c r="D374" s="19"/>
      <c r="E374" s="19"/>
      <c r="F374" s="86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5.75" customHeight="1" x14ac:dyDescent="0.25">
      <c r="A375" s="19"/>
      <c r="B375" s="19"/>
      <c r="C375" s="19"/>
      <c r="D375" s="19"/>
      <c r="E375" s="19"/>
      <c r="F375" s="86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5.75" customHeight="1" x14ac:dyDescent="0.25">
      <c r="A376" s="19"/>
      <c r="B376" s="19"/>
      <c r="C376" s="19"/>
      <c r="D376" s="19"/>
      <c r="E376" s="19"/>
      <c r="F376" s="86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5.75" customHeight="1" x14ac:dyDescent="0.25">
      <c r="A377" s="19"/>
      <c r="B377" s="19"/>
      <c r="C377" s="19"/>
      <c r="D377" s="19"/>
      <c r="E377" s="19"/>
      <c r="F377" s="86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5.75" customHeight="1" x14ac:dyDescent="0.25">
      <c r="A378" s="19"/>
      <c r="B378" s="19"/>
      <c r="C378" s="19"/>
      <c r="D378" s="19"/>
      <c r="E378" s="19"/>
      <c r="F378" s="86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5.75" customHeight="1" x14ac:dyDescent="0.25">
      <c r="A379" s="19"/>
      <c r="B379" s="19"/>
      <c r="C379" s="19"/>
      <c r="D379" s="19"/>
      <c r="E379" s="19"/>
      <c r="F379" s="86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5.75" customHeight="1" x14ac:dyDescent="0.25">
      <c r="A380" s="19"/>
      <c r="B380" s="19"/>
      <c r="C380" s="19"/>
      <c r="D380" s="19"/>
      <c r="E380" s="19"/>
      <c r="F380" s="86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5.75" customHeight="1" x14ac:dyDescent="0.25">
      <c r="A381" s="19"/>
      <c r="B381" s="19"/>
      <c r="C381" s="19"/>
      <c r="D381" s="19"/>
      <c r="E381" s="19"/>
      <c r="F381" s="86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5.75" customHeight="1" x14ac:dyDescent="0.25">
      <c r="A382" s="19"/>
      <c r="B382" s="19"/>
      <c r="C382" s="19"/>
      <c r="D382" s="19"/>
      <c r="E382" s="19"/>
      <c r="F382" s="86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5.75" customHeight="1" x14ac:dyDescent="0.25">
      <c r="A383" s="19"/>
      <c r="B383" s="19"/>
      <c r="C383" s="19"/>
      <c r="D383" s="19"/>
      <c r="E383" s="19"/>
      <c r="F383" s="86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5.75" customHeight="1" x14ac:dyDescent="0.25">
      <c r="A384" s="19"/>
      <c r="B384" s="19"/>
      <c r="C384" s="19"/>
      <c r="D384" s="19"/>
      <c r="E384" s="19"/>
      <c r="F384" s="86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5.75" customHeight="1" x14ac:dyDescent="0.25">
      <c r="A385" s="19"/>
      <c r="B385" s="19"/>
      <c r="C385" s="19"/>
      <c r="D385" s="19"/>
      <c r="E385" s="19"/>
      <c r="F385" s="86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5.75" customHeight="1" x14ac:dyDescent="0.25">
      <c r="A386" s="19"/>
      <c r="B386" s="19"/>
      <c r="C386" s="19"/>
      <c r="D386" s="19"/>
      <c r="E386" s="19"/>
      <c r="F386" s="86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5.75" customHeight="1" x14ac:dyDescent="0.25">
      <c r="A387" s="19"/>
      <c r="B387" s="19"/>
      <c r="C387" s="19"/>
      <c r="D387" s="19"/>
      <c r="E387" s="19"/>
      <c r="F387" s="86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5.75" customHeight="1" x14ac:dyDescent="0.25">
      <c r="A388" s="19"/>
      <c r="B388" s="19"/>
      <c r="C388" s="19"/>
      <c r="D388" s="19"/>
      <c r="E388" s="19"/>
      <c r="F388" s="86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5.75" customHeight="1" x14ac:dyDescent="0.25">
      <c r="A389" s="19"/>
      <c r="B389" s="19"/>
      <c r="C389" s="19"/>
      <c r="D389" s="19"/>
      <c r="E389" s="19"/>
      <c r="F389" s="86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5.75" customHeight="1" x14ac:dyDescent="0.25">
      <c r="A390" s="19"/>
      <c r="B390" s="19"/>
      <c r="C390" s="19"/>
      <c r="D390" s="19"/>
      <c r="E390" s="19"/>
      <c r="F390" s="86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5.75" customHeight="1" x14ac:dyDescent="0.25">
      <c r="A391" s="19"/>
      <c r="B391" s="19"/>
      <c r="C391" s="19"/>
      <c r="D391" s="19"/>
      <c r="E391" s="19"/>
      <c r="F391" s="86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5.75" customHeight="1" x14ac:dyDescent="0.25">
      <c r="A392" s="19"/>
      <c r="B392" s="19"/>
      <c r="C392" s="19"/>
      <c r="D392" s="19"/>
      <c r="E392" s="19"/>
      <c r="F392" s="86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5.75" customHeight="1" x14ac:dyDescent="0.25">
      <c r="A393" s="19"/>
      <c r="B393" s="19"/>
      <c r="C393" s="19"/>
      <c r="D393" s="19"/>
      <c r="E393" s="19"/>
      <c r="F393" s="86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5.75" customHeight="1" x14ac:dyDescent="0.25">
      <c r="A394" s="19"/>
      <c r="B394" s="19"/>
      <c r="C394" s="19"/>
      <c r="D394" s="19"/>
      <c r="E394" s="19"/>
      <c r="F394" s="86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5.75" customHeight="1" x14ac:dyDescent="0.25">
      <c r="A395" s="19"/>
      <c r="B395" s="19"/>
      <c r="C395" s="19"/>
      <c r="D395" s="19"/>
      <c r="E395" s="19"/>
      <c r="F395" s="86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5.75" customHeight="1" x14ac:dyDescent="0.25">
      <c r="A396" s="19"/>
      <c r="B396" s="19"/>
      <c r="C396" s="19"/>
      <c r="D396" s="19"/>
      <c r="E396" s="19"/>
      <c r="F396" s="86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5.75" customHeight="1" x14ac:dyDescent="0.25">
      <c r="A397" s="19"/>
      <c r="B397" s="19"/>
      <c r="C397" s="19"/>
      <c r="D397" s="19"/>
      <c r="E397" s="19"/>
      <c r="F397" s="86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5.75" customHeight="1" x14ac:dyDescent="0.25">
      <c r="A398" s="19"/>
      <c r="B398" s="19"/>
      <c r="C398" s="19"/>
      <c r="D398" s="19"/>
      <c r="E398" s="19"/>
      <c r="F398" s="86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5.75" customHeight="1" x14ac:dyDescent="0.25">
      <c r="A399" s="19"/>
      <c r="B399" s="19"/>
      <c r="C399" s="19"/>
      <c r="D399" s="19"/>
      <c r="E399" s="19"/>
      <c r="F399" s="86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5.75" customHeight="1" x14ac:dyDescent="0.25">
      <c r="A400" s="19"/>
      <c r="B400" s="19"/>
      <c r="C400" s="19"/>
      <c r="D400" s="19"/>
      <c r="E400" s="19"/>
      <c r="F400" s="86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5.75" customHeight="1" x14ac:dyDescent="0.25">
      <c r="A401" s="19"/>
      <c r="B401" s="19"/>
      <c r="C401" s="19"/>
      <c r="D401" s="19"/>
      <c r="E401" s="19"/>
      <c r="F401" s="86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5.75" customHeight="1" x14ac:dyDescent="0.25">
      <c r="A402" s="19"/>
      <c r="B402" s="19"/>
      <c r="C402" s="19"/>
      <c r="D402" s="19"/>
      <c r="E402" s="19"/>
      <c r="F402" s="86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5.75" customHeight="1" x14ac:dyDescent="0.25">
      <c r="A403" s="19"/>
      <c r="B403" s="19"/>
      <c r="C403" s="19"/>
      <c r="D403" s="19"/>
      <c r="E403" s="19"/>
      <c r="F403" s="86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5.75" customHeight="1" x14ac:dyDescent="0.25">
      <c r="A404" s="19"/>
      <c r="B404" s="19"/>
      <c r="C404" s="19"/>
      <c r="D404" s="19"/>
      <c r="E404" s="19"/>
      <c r="F404" s="86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5.75" customHeight="1" x14ac:dyDescent="0.25">
      <c r="A405" s="19"/>
      <c r="B405" s="19"/>
      <c r="C405" s="19"/>
      <c r="D405" s="19"/>
      <c r="E405" s="19"/>
      <c r="F405" s="86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5.75" customHeight="1" x14ac:dyDescent="0.25">
      <c r="A406" s="19"/>
      <c r="B406" s="19"/>
      <c r="C406" s="19"/>
      <c r="D406" s="19"/>
      <c r="E406" s="19"/>
      <c r="F406" s="86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5.75" customHeight="1" x14ac:dyDescent="0.25">
      <c r="A407" s="19"/>
      <c r="B407" s="19"/>
      <c r="C407" s="19"/>
      <c r="D407" s="19"/>
      <c r="E407" s="19"/>
      <c r="F407" s="86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5.75" customHeight="1" x14ac:dyDescent="0.25">
      <c r="A408" s="19"/>
      <c r="B408" s="19"/>
      <c r="C408" s="19"/>
      <c r="D408" s="19"/>
      <c r="E408" s="19"/>
      <c r="F408" s="86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5.75" customHeight="1" x14ac:dyDescent="0.25">
      <c r="A409" s="19"/>
      <c r="B409" s="19"/>
      <c r="C409" s="19"/>
      <c r="D409" s="19"/>
      <c r="E409" s="19"/>
      <c r="F409" s="86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5.75" customHeight="1" x14ac:dyDescent="0.25">
      <c r="A410" s="19"/>
      <c r="B410" s="19"/>
      <c r="C410" s="19"/>
      <c r="D410" s="19"/>
      <c r="E410" s="19"/>
      <c r="F410" s="86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5.75" customHeight="1" x14ac:dyDescent="0.25">
      <c r="A411" s="19"/>
      <c r="B411" s="19"/>
      <c r="C411" s="19"/>
      <c r="D411" s="19"/>
      <c r="E411" s="19"/>
      <c r="F411" s="86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5.75" customHeight="1" x14ac:dyDescent="0.25">
      <c r="A412" s="19"/>
      <c r="B412" s="19"/>
      <c r="C412" s="19"/>
      <c r="D412" s="19"/>
      <c r="E412" s="19"/>
      <c r="F412" s="86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5.75" customHeight="1" x14ac:dyDescent="0.25">
      <c r="A413" s="19"/>
      <c r="B413" s="19"/>
      <c r="C413" s="19"/>
      <c r="D413" s="19"/>
      <c r="E413" s="19"/>
      <c r="F413" s="86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5.75" customHeight="1" x14ac:dyDescent="0.25">
      <c r="A414" s="19"/>
      <c r="B414" s="19"/>
      <c r="C414" s="19"/>
      <c r="D414" s="19"/>
      <c r="E414" s="19"/>
      <c r="F414" s="86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5.75" customHeight="1" x14ac:dyDescent="0.25">
      <c r="A415" s="19"/>
      <c r="B415" s="19"/>
      <c r="C415" s="19"/>
      <c r="D415" s="19"/>
      <c r="E415" s="19"/>
      <c r="F415" s="86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5.75" customHeight="1" x14ac:dyDescent="0.25">
      <c r="A416" s="19"/>
      <c r="B416" s="19"/>
      <c r="C416" s="19"/>
      <c r="D416" s="19"/>
      <c r="E416" s="19"/>
      <c r="F416" s="86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5.75" customHeight="1" x14ac:dyDescent="0.25">
      <c r="A417" s="19"/>
      <c r="B417" s="19"/>
      <c r="C417" s="19"/>
      <c r="D417" s="19"/>
      <c r="E417" s="19"/>
      <c r="F417" s="86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5.75" customHeight="1" x14ac:dyDescent="0.25">
      <c r="A418" s="19"/>
      <c r="B418" s="19"/>
      <c r="C418" s="19"/>
      <c r="D418" s="19"/>
      <c r="E418" s="19"/>
      <c r="F418" s="86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5.75" customHeight="1" x14ac:dyDescent="0.25">
      <c r="A419" s="19"/>
      <c r="B419" s="19"/>
      <c r="C419" s="19"/>
      <c r="D419" s="19"/>
      <c r="E419" s="19"/>
      <c r="F419" s="86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5.75" customHeight="1" x14ac:dyDescent="0.25">
      <c r="A420" s="19"/>
      <c r="B420" s="19"/>
      <c r="C420" s="19"/>
      <c r="D420" s="19"/>
      <c r="E420" s="19"/>
      <c r="F420" s="86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5.75" customHeight="1" x14ac:dyDescent="0.25">
      <c r="A421" s="19"/>
      <c r="B421" s="19"/>
      <c r="C421" s="19"/>
      <c r="D421" s="19"/>
      <c r="E421" s="19"/>
      <c r="F421" s="86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5.75" customHeight="1" x14ac:dyDescent="0.25">
      <c r="A422" s="19"/>
      <c r="B422" s="19"/>
      <c r="C422" s="19"/>
      <c r="D422" s="19"/>
      <c r="E422" s="19"/>
      <c r="F422" s="86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5.75" customHeight="1" x14ac:dyDescent="0.25">
      <c r="A423" s="19"/>
      <c r="B423" s="19"/>
      <c r="C423" s="19"/>
      <c r="D423" s="19"/>
      <c r="E423" s="19"/>
      <c r="F423" s="86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5.75" customHeight="1" x14ac:dyDescent="0.25">
      <c r="A424" s="19"/>
      <c r="B424" s="19"/>
      <c r="C424" s="19"/>
      <c r="D424" s="19"/>
      <c r="E424" s="19"/>
      <c r="F424" s="86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5.75" customHeight="1" x14ac:dyDescent="0.25">
      <c r="A425" s="19"/>
      <c r="B425" s="19"/>
      <c r="C425" s="19"/>
      <c r="D425" s="19"/>
      <c r="E425" s="19"/>
      <c r="F425" s="86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5.75" customHeight="1" x14ac:dyDescent="0.25">
      <c r="A426" s="19"/>
      <c r="B426" s="19"/>
      <c r="C426" s="19"/>
      <c r="D426" s="19"/>
      <c r="E426" s="19"/>
      <c r="F426" s="86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5.75" customHeight="1" x14ac:dyDescent="0.25">
      <c r="A427" s="19"/>
      <c r="B427" s="19"/>
      <c r="C427" s="19"/>
      <c r="D427" s="19"/>
      <c r="E427" s="19"/>
      <c r="F427" s="86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5.75" customHeight="1" x14ac:dyDescent="0.25">
      <c r="A428" s="19"/>
      <c r="B428" s="19"/>
      <c r="C428" s="19"/>
      <c r="D428" s="19"/>
      <c r="E428" s="19"/>
      <c r="F428" s="86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5.75" customHeight="1" x14ac:dyDescent="0.25">
      <c r="A429" s="19"/>
      <c r="B429" s="19"/>
      <c r="C429" s="19"/>
      <c r="D429" s="19"/>
      <c r="E429" s="19"/>
      <c r="F429" s="86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5.75" customHeight="1" x14ac:dyDescent="0.25">
      <c r="A430" s="19"/>
      <c r="B430" s="19"/>
      <c r="C430" s="19"/>
      <c r="D430" s="19"/>
      <c r="E430" s="19"/>
      <c r="F430" s="86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5.75" customHeight="1" x14ac:dyDescent="0.25">
      <c r="A431" s="19"/>
      <c r="B431" s="19"/>
      <c r="C431" s="19"/>
      <c r="D431" s="19"/>
      <c r="E431" s="19"/>
      <c r="F431" s="86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5.75" customHeight="1" x14ac:dyDescent="0.25">
      <c r="A432" s="19"/>
      <c r="B432" s="19"/>
      <c r="C432" s="19"/>
      <c r="D432" s="19"/>
      <c r="E432" s="19"/>
      <c r="F432" s="86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5.75" customHeight="1" x14ac:dyDescent="0.25">
      <c r="A433" s="19"/>
      <c r="B433" s="19"/>
      <c r="C433" s="19"/>
      <c r="D433" s="19"/>
      <c r="E433" s="19"/>
      <c r="F433" s="86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5.75" customHeight="1" x14ac:dyDescent="0.25">
      <c r="A434" s="19"/>
      <c r="B434" s="19"/>
      <c r="C434" s="19"/>
      <c r="D434" s="19"/>
      <c r="E434" s="19"/>
      <c r="F434" s="86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5.75" customHeight="1" x14ac:dyDescent="0.25">
      <c r="A435" s="19"/>
      <c r="B435" s="19"/>
      <c r="C435" s="19"/>
      <c r="D435" s="19"/>
      <c r="E435" s="19"/>
      <c r="F435" s="86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5.75" customHeight="1" x14ac:dyDescent="0.25">
      <c r="A436" s="19"/>
      <c r="B436" s="19"/>
      <c r="C436" s="19"/>
      <c r="D436" s="19"/>
      <c r="E436" s="19"/>
      <c r="F436" s="86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5.75" customHeight="1" x14ac:dyDescent="0.25">
      <c r="A437" s="19"/>
      <c r="B437" s="19"/>
      <c r="C437" s="19"/>
      <c r="D437" s="19"/>
      <c r="E437" s="19"/>
      <c r="F437" s="86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5.75" customHeight="1" x14ac:dyDescent="0.25">
      <c r="A438" s="19"/>
      <c r="B438" s="19"/>
      <c r="C438" s="19"/>
      <c r="D438" s="19"/>
      <c r="E438" s="19"/>
      <c r="F438" s="86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5.75" customHeight="1" x14ac:dyDescent="0.25">
      <c r="A439" s="19"/>
      <c r="B439" s="19"/>
      <c r="C439" s="19"/>
      <c r="D439" s="19"/>
      <c r="E439" s="19"/>
      <c r="F439" s="86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5.75" customHeight="1" x14ac:dyDescent="0.25">
      <c r="A440" s="19"/>
      <c r="B440" s="19"/>
      <c r="C440" s="19"/>
      <c r="D440" s="19"/>
      <c r="E440" s="19"/>
      <c r="F440" s="86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5.75" customHeight="1" x14ac:dyDescent="0.25">
      <c r="A441" s="19"/>
      <c r="B441" s="19"/>
      <c r="C441" s="19"/>
      <c r="D441" s="19"/>
      <c r="E441" s="19"/>
      <c r="F441" s="86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5.75" customHeight="1" x14ac:dyDescent="0.25">
      <c r="A442" s="19"/>
      <c r="B442" s="19"/>
      <c r="C442" s="19"/>
      <c r="D442" s="19"/>
      <c r="E442" s="19"/>
      <c r="F442" s="86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5.75" customHeight="1" x14ac:dyDescent="0.25">
      <c r="A443" s="19"/>
      <c r="B443" s="19"/>
      <c r="C443" s="19"/>
      <c r="D443" s="19"/>
      <c r="E443" s="19"/>
      <c r="F443" s="86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5.75" customHeight="1" x14ac:dyDescent="0.25">
      <c r="A444" s="19"/>
      <c r="B444" s="19"/>
      <c r="C444" s="19"/>
      <c r="D444" s="19"/>
      <c r="E444" s="19"/>
      <c r="F444" s="86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5.75" customHeight="1" x14ac:dyDescent="0.25">
      <c r="A445" s="19"/>
      <c r="B445" s="19"/>
      <c r="C445" s="19"/>
      <c r="D445" s="19"/>
      <c r="E445" s="19"/>
      <c r="F445" s="86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5.75" customHeight="1" x14ac:dyDescent="0.25">
      <c r="A446" s="19"/>
      <c r="B446" s="19"/>
      <c r="C446" s="19"/>
      <c r="D446" s="19"/>
      <c r="E446" s="19"/>
      <c r="F446" s="86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5.75" customHeight="1" x14ac:dyDescent="0.25">
      <c r="A447" s="19"/>
      <c r="B447" s="19"/>
      <c r="C447" s="19"/>
      <c r="D447" s="19"/>
      <c r="E447" s="19"/>
      <c r="F447" s="86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5.75" customHeight="1" x14ac:dyDescent="0.25">
      <c r="A448" s="19"/>
      <c r="B448" s="19"/>
      <c r="C448" s="19"/>
      <c r="D448" s="19"/>
      <c r="E448" s="19"/>
      <c r="F448" s="86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5.75" customHeight="1" x14ac:dyDescent="0.25">
      <c r="A449" s="19"/>
      <c r="B449" s="19"/>
      <c r="C449" s="19"/>
      <c r="D449" s="19"/>
      <c r="E449" s="19"/>
      <c r="F449" s="86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5.75" customHeight="1" x14ac:dyDescent="0.25">
      <c r="A450" s="19"/>
      <c r="B450" s="19"/>
      <c r="C450" s="19"/>
      <c r="D450" s="19"/>
      <c r="E450" s="19"/>
      <c r="F450" s="86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5.75" customHeight="1" x14ac:dyDescent="0.25">
      <c r="A451" s="19"/>
      <c r="B451" s="19"/>
      <c r="C451" s="19"/>
      <c r="D451" s="19"/>
      <c r="E451" s="19"/>
      <c r="F451" s="86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5.75" customHeight="1" x14ac:dyDescent="0.25">
      <c r="A452" s="19"/>
      <c r="B452" s="19"/>
      <c r="C452" s="19"/>
      <c r="D452" s="19"/>
      <c r="E452" s="19"/>
      <c r="F452" s="86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5.75" customHeight="1" x14ac:dyDescent="0.25">
      <c r="A453" s="19"/>
      <c r="B453" s="19"/>
      <c r="C453" s="19"/>
      <c r="D453" s="19"/>
      <c r="E453" s="19"/>
      <c r="F453" s="86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5.75" customHeight="1" x14ac:dyDescent="0.25">
      <c r="A454" s="19"/>
      <c r="B454" s="19"/>
      <c r="C454" s="19"/>
      <c r="D454" s="19"/>
      <c r="E454" s="19"/>
      <c r="F454" s="86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5.75" customHeight="1" x14ac:dyDescent="0.25">
      <c r="A455" s="19"/>
      <c r="B455" s="19"/>
      <c r="C455" s="19"/>
      <c r="D455" s="19"/>
      <c r="E455" s="19"/>
      <c r="F455" s="86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5.75" customHeight="1" x14ac:dyDescent="0.25">
      <c r="A456" s="19"/>
      <c r="B456" s="19"/>
      <c r="C456" s="19"/>
      <c r="D456" s="19"/>
      <c r="E456" s="19"/>
      <c r="F456" s="86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5.75" customHeight="1" x14ac:dyDescent="0.25">
      <c r="A457" s="19"/>
      <c r="B457" s="19"/>
      <c r="C457" s="19"/>
      <c r="D457" s="19"/>
      <c r="E457" s="19"/>
      <c r="F457" s="86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5.75" customHeight="1" x14ac:dyDescent="0.25">
      <c r="A458" s="19"/>
      <c r="B458" s="19"/>
      <c r="C458" s="19"/>
      <c r="D458" s="19"/>
      <c r="E458" s="19"/>
      <c r="F458" s="86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5.75" customHeight="1" x14ac:dyDescent="0.25">
      <c r="A459" s="19"/>
      <c r="B459" s="19"/>
      <c r="C459" s="19"/>
      <c r="D459" s="19"/>
      <c r="E459" s="19"/>
      <c r="F459" s="86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5.75" customHeight="1" x14ac:dyDescent="0.25">
      <c r="A460" s="19"/>
      <c r="B460" s="19"/>
      <c r="C460" s="19"/>
      <c r="D460" s="19"/>
      <c r="E460" s="19"/>
      <c r="F460" s="86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5.75" customHeight="1" x14ac:dyDescent="0.25">
      <c r="A461" s="19"/>
      <c r="B461" s="19"/>
      <c r="C461" s="19"/>
      <c r="D461" s="19"/>
      <c r="E461" s="19"/>
      <c r="F461" s="86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5.75" customHeight="1" x14ac:dyDescent="0.25">
      <c r="A462" s="19"/>
      <c r="B462" s="19"/>
      <c r="C462" s="19"/>
      <c r="D462" s="19"/>
      <c r="E462" s="19"/>
      <c r="F462" s="86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5.75" customHeight="1" x14ac:dyDescent="0.25">
      <c r="A463" s="19"/>
      <c r="B463" s="19"/>
      <c r="C463" s="19"/>
      <c r="D463" s="19"/>
      <c r="E463" s="19"/>
      <c r="F463" s="86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5.75" customHeight="1" x14ac:dyDescent="0.25">
      <c r="A464" s="19"/>
      <c r="B464" s="19"/>
      <c r="C464" s="19"/>
      <c r="D464" s="19"/>
      <c r="E464" s="19"/>
      <c r="F464" s="86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5.75" customHeight="1" x14ac:dyDescent="0.25">
      <c r="A465" s="19"/>
      <c r="B465" s="19"/>
      <c r="C465" s="19"/>
      <c r="D465" s="19"/>
      <c r="E465" s="19"/>
      <c r="F465" s="86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5.75" customHeight="1" x14ac:dyDescent="0.25">
      <c r="A466" s="19"/>
      <c r="B466" s="19"/>
      <c r="C466" s="19"/>
      <c r="D466" s="19"/>
      <c r="E466" s="19"/>
      <c r="F466" s="86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5.75" customHeight="1" x14ac:dyDescent="0.25">
      <c r="A467" s="19"/>
      <c r="B467" s="19"/>
      <c r="C467" s="19"/>
      <c r="D467" s="19"/>
      <c r="E467" s="19"/>
      <c r="F467" s="86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5.75" customHeight="1" x14ac:dyDescent="0.25">
      <c r="A468" s="19"/>
      <c r="B468" s="19"/>
      <c r="C468" s="19"/>
      <c r="D468" s="19"/>
      <c r="E468" s="19"/>
      <c r="F468" s="86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5.75" customHeight="1" x14ac:dyDescent="0.25">
      <c r="A469" s="19"/>
      <c r="B469" s="19"/>
      <c r="C469" s="19"/>
      <c r="D469" s="19"/>
      <c r="E469" s="19"/>
      <c r="F469" s="86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5.75" customHeight="1" x14ac:dyDescent="0.25">
      <c r="A470" s="19"/>
      <c r="B470" s="19"/>
      <c r="C470" s="19"/>
      <c r="D470" s="19"/>
      <c r="E470" s="19"/>
      <c r="F470" s="86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5.75" customHeight="1" x14ac:dyDescent="0.25">
      <c r="A471" s="19"/>
      <c r="B471" s="19"/>
      <c r="C471" s="19"/>
      <c r="D471" s="19"/>
      <c r="E471" s="19"/>
      <c r="F471" s="86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5.75" customHeight="1" x14ac:dyDescent="0.25">
      <c r="A472" s="19"/>
      <c r="B472" s="19"/>
      <c r="C472" s="19"/>
      <c r="D472" s="19"/>
      <c r="E472" s="19"/>
      <c r="F472" s="86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5.75" customHeight="1" x14ac:dyDescent="0.25">
      <c r="A473" s="19"/>
      <c r="B473" s="19"/>
      <c r="C473" s="19"/>
      <c r="D473" s="19"/>
      <c r="E473" s="19"/>
      <c r="F473" s="86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5.75" customHeight="1" x14ac:dyDescent="0.25">
      <c r="A474" s="19"/>
      <c r="B474" s="19"/>
      <c r="C474" s="19"/>
      <c r="D474" s="19"/>
      <c r="E474" s="19"/>
      <c r="F474" s="86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5.75" customHeight="1" x14ac:dyDescent="0.25">
      <c r="A475" s="19"/>
      <c r="B475" s="19"/>
      <c r="C475" s="19"/>
      <c r="D475" s="19"/>
      <c r="E475" s="19"/>
      <c r="F475" s="86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5.75" customHeight="1" x14ac:dyDescent="0.25">
      <c r="A476" s="19"/>
      <c r="B476" s="19"/>
      <c r="C476" s="19"/>
      <c r="D476" s="19"/>
      <c r="E476" s="19"/>
      <c r="F476" s="86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5.75" customHeight="1" x14ac:dyDescent="0.25">
      <c r="A477" s="19"/>
      <c r="B477" s="19"/>
      <c r="C477" s="19"/>
      <c r="D477" s="19"/>
      <c r="E477" s="19"/>
      <c r="F477" s="86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5.75" customHeight="1" x14ac:dyDescent="0.25">
      <c r="A478" s="19"/>
      <c r="B478" s="19"/>
      <c r="C478" s="19"/>
      <c r="D478" s="19"/>
      <c r="E478" s="19"/>
      <c r="F478" s="86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5.75" customHeight="1" x14ac:dyDescent="0.25">
      <c r="A479" s="19"/>
      <c r="B479" s="19"/>
      <c r="C479" s="19"/>
      <c r="D479" s="19"/>
      <c r="E479" s="19"/>
      <c r="F479" s="86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5.75" customHeight="1" x14ac:dyDescent="0.25">
      <c r="A480" s="19"/>
      <c r="B480" s="19"/>
      <c r="C480" s="19"/>
      <c r="D480" s="19"/>
      <c r="E480" s="19"/>
      <c r="F480" s="86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5.75" customHeight="1" x14ac:dyDescent="0.25">
      <c r="A481" s="19"/>
      <c r="B481" s="19"/>
      <c r="C481" s="19"/>
      <c r="D481" s="19"/>
      <c r="E481" s="19"/>
      <c r="F481" s="86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5.75" customHeight="1" x14ac:dyDescent="0.25">
      <c r="A482" s="19"/>
      <c r="B482" s="19"/>
      <c r="C482" s="19"/>
      <c r="D482" s="19"/>
      <c r="E482" s="19"/>
      <c r="F482" s="86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5.75" customHeight="1" x14ac:dyDescent="0.25">
      <c r="A483" s="19"/>
      <c r="B483" s="19"/>
      <c r="C483" s="19"/>
      <c r="D483" s="19"/>
      <c r="E483" s="19"/>
      <c r="F483" s="86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5.75" customHeight="1" x14ac:dyDescent="0.25">
      <c r="A484" s="19"/>
      <c r="B484" s="19"/>
      <c r="C484" s="19"/>
      <c r="D484" s="19"/>
      <c r="E484" s="19"/>
      <c r="F484" s="86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5.75" customHeight="1" x14ac:dyDescent="0.25">
      <c r="A485" s="19"/>
      <c r="B485" s="19"/>
      <c r="C485" s="19"/>
      <c r="D485" s="19"/>
      <c r="E485" s="19"/>
      <c r="F485" s="86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5.75" customHeight="1" x14ac:dyDescent="0.25">
      <c r="A486" s="19"/>
      <c r="B486" s="19"/>
      <c r="C486" s="19"/>
      <c r="D486" s="19"/>
      <c r="E486" s="19"/>
      <c r="F486" s="86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5.75" customHeight="1" x14ac:dyDescent="0.25">
      <c r="A487" s="19"/>
      <c r="B487" s="19"/>
      <c r="C487" s="19"/>
      <c r="D487" s="19"/>
      <c r="E487" s="19"/>
      <c r="F487" s="86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5.75" customHeight="1" x14ac:dyDescent="0.25">
      <c r="A488" s="19"/>
      <c r="B488" s="19"/>
      <c r="C488" s="19"/>
      <c r="D488" s="19"/>
      <c r="E488" s="19"/>
      <c r="F488" s="86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5.75" customHeight="1" x14ac:dyDescent="0.25">
      <c r="A489" s="19"/>
      <c r="B489" s="19"/>
      <c r="C489" s="19"/>
      <c r="D489" s="19"/>
      <c r="E489" s="19"/>
      <c r="F489" s="86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5.75" customHeight="1" x14ac:dyDescent="0.25">
      <c r="A490" s="19"/>
      <c r="B490" s="19"/>
      <c r="C490" s="19"/>
      <c r="D490" s="19"/>
      <c r="E490" s="19"/>
      <c r="F490" s="86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5.75" customHeight="1" x14ac:dyDescent="0.25">
      <c r="A491" s="19"/>
      <c r="B491" s="19"/>
      <c r="C491" s="19"/>
      <c r="D491" s="19"/>
      <c r="E491" s="19"/>
      <c r="F491" s="86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5.75" customHeight="1" x14ac:dyDescent="0.25">
      <c r="A492" s="19"/>
      <c r="B492" s="19"/>
      <c r="C492" s="19"/>
      <c r="D492" s="19"/>
      <c r="E492" s="19"/>
      <c r="F492" s="86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5.75" customHeight="1" x14ac:dyDescent="0.25">
      <c r="A493" s="19"/>
      <c r="B493" s="19"/>
      <c r="C493" s="19"/>
      <c r="D493" s="19"/>
      <c r="E493" s="19"/>
      <c r="F493" s="86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5.75" customHeight="1" x14ac:dyDescent="0.25">
      <c r="A494" s="19"/>
      <c r="B494" s="19"/>
      <c r="C494" s="19"/>
      <c r="D494" s="19"/>
      <c r="E494" s="19"/>
      <c r="F494" s="86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5.75" customHeight="1" x14ac:dyDescent="0.25">
      <c r="A495" s="19"/>
      <c r="B495" s="19"/>
      <c r="C495" s="19"/>
      <c r="D495" s="19"/>
      <c r="E495" s="19"/>
      <c r="F495" s="86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5.75" customHeight="1" x14ac:dyDescent="0.25">
      <c r="A496" s="19"/>
      <c r="B496" s="19"/>
      <c r="C496" s="19"/>
      <c r="D496" s="19"/>
      <c r="E496" s="19"/>
      <c r="F496" s="86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5.75" customHeight="1" x14ac:dyDescent="0.25">
      <c r="A497" s="19"/>
      <c r="B497" s="19"/>
      <c r="C497" s="19"/>
      <c r="D497" s="19"/>
      <c r="E497" s="19"/>
      <c r="F497" s="86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5.75" customHeight="1" x14ac:dyDescent="0.25">
      <c r="A498" s="19"/>
      <c r="B498" s="19"/>
      <c r="C498" s="19"/>
      <c r="D498" s="19"/>
      <c r="E498" s="19"/>
      <c r="F498" s="86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5.75" customHeight="1" x14ac:dyDescent="0.25">
      <c r="A499" s="19"/>
      <c r="B499" s="19"/>
      <c r="C499" s="19"/>
      <c r="D499" s="19"/>
      <c r="E499" s="19"/>
      <c r="F499" s="86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5.75" customHeight="1" x14ac:dyDescent="0.25">
      <c r="A500" s="19"/>
      <c r="B500" s="19"/>
      <c r="C500" s="19"/>
      <c r="D500" s="19"/>
      <c r="E500" s="19"/>
      <c r="F500" s="86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5.75" customHeight="1" x14ac:dyDescent="0.25">
      <c r="A501" s="19"/>
      <c r="B501" s="19"/>
      <c r="C501" s="19"/>
      <c r="D501" s="19"/>
      <c r="E501" s="19"/>
      <c r="F501" s="86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5.75" customHeight="1" x14ac:dyDescent="0.25">
      <c r="A502" s="19"/>
      <c r="B502" s="19"/>
      <c r="C502" s="19"/>
      <c r="D502" s="19"/>
      <c r="E502" s="19"/>
      <c r="F502" s="86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5.75" customHeight="1" x14ac:dyDescent="0.25">
      <c r="A503" s="19"/>
      <c r="B503" s="19"/>
      <c r="C503" s="19"/>
      <c r="D503" s="19"/>
      <c r="E503" s="19"/>
      <c r="F503" s="86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5.75" customHeight="1" x14ac:dyDescent="0.25">
      <c r="A504" s="19"/>
      <c r="B504" s="19"/>
      <c r="C504" s="19"/>
      <c r="D504" s="19"/>
      <c r="E504" s="19"/>
      <c r="F504" s="86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5.75" customHeight="1" x14ac:dyDescent="0.25">
      <c r="A505" s="19"/>
      <c r="B505" s="19"/>
      <c r="C505" s="19"/>
      <c r="D505" s="19"/>
      <c r="E505" s="19"/>
      <c r="F505" s="86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5.75" customHeight="1" x14ac:dyDescent="0.25">
      <c r="A506" s="19"/>
      <c r="B506" s="19"/>
      <c r="C506" s="19"/>
      <c r="D506" s="19"/>
      <c r="E506" s="19"/>
      <c r="F506" s="86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5.75" customHeight="1" x14ac:dyDescent="0.25">
      <c r="A507" s="19"/>
      <c r="B507" s="19"/>
      <c r="C507" s="19"/>
      <c r="D507" s="19"/>
      <c r="E507" s="19"/>
      <c r="F507" s="86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5.75" customHeight="1" x14ac:dyDescent="0.25">
      <c r="A508" s="19"/>
      <c r="B508" s="19"/>
      <c r="C508" s="19"/>
      <c r="D508" s="19"/>
      <c r="E508" s="19"/>
      <c r="F508" s="86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5.75" customHeight="1" x14ac:dyDescent="0.25">
      <c r="A509" s="19"/>
      <c r="B509" s="19"/>
      <c r="C509" s="19"/>
      <c r="D509" s="19"/>
      <c r="E509" s="19"/>
      <c r="F509" s="86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5.75" customHeight="1" x14ac:dyDescent="0.25">
      <c r="A510" s="19"/>
      <c r="B510" s="19"/>
      <c r="C510" s="19"/>
      <c r="D510" s="19"/>
      <c r="E510" s="19"/>
      <c r="F510" s="86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5.75" customHeight="1" x14ac:dyDescent="0.25">
      <c r="A511" s="19"/>
      <c r="B511" s="19"/>
      <c r="C511" s="19"/>
      <c r="D511" s="19"/>
      <c r="E511" s="19"/>
      <c r="F511" s="86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5.75" customHeight="1" x14ac:dyDescent="0.25">
      <c r="A512" s="19"/>
      <c r="B512" s="19"/>
      <c r="C512" s="19"/>
      <c r="D512" s="19"/>
      <c r="E512" s="19"/>
      <c r="F512" s="86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5.75" customHeight="1" x14ac:dyDescent="0.25">
      <c r="A513" s="19"/>
      <c r="B513" s="19"/>
      <c r="C513" s="19"/>
      <c r="D513" s="19"/>
      <c r="E513" s="19"/>
      <c r="F513" s="86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5.75" customHeight="1" x14ac:dyDescent="0.25">
      <c r="A514" s="19"/>
      <c r="B514" s="19"/>
      <c r="C514" s="19"/>
      <c r="D514" s="19"/>
      <c r="E514" s="19"/>
      <c r="F514" s="86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5.75" customHeight="1" x14ac:dyDescent="0.25">
      <c r="A515" s="19"/>
      <c r="B515" s="19"/>
      <c r="C515" s="19"/>
      <c r="D515" s="19"/>
      <c r="E515" s="19"/>
      <c r="F515" s="86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5.75" customHeight="1" x14ac:dyDescent="0.25">
      <c r="A516" s="19"/>
      <c r="B516" s="19"/>
      <c r="C516" s="19"/>
      <c r="D516" s="19"/>
      <c r="E516" s="19"/>
      <c r="F516" s="86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5.75" customHeight="1" x14ac:dyDescent="0.25">
      <c r="A517" s="19"/>
      <c r="B517" s="19"/>
      <c r="C517" s="19"/>
      <c r="D517" s="19"/>
      <c r="E517" s="19"/>
      <c r="F517" s="86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5.75" customHeight="1" x14ac:dyDescent="0.25">
      <c r="A518" s="19"/>
      <c r="B518" s="19"/>
      <c r="C518" s="19"/>
      <c r="D518" s="19"/>
      <c r="E518" s="19"/>
      <c r="F518" s="86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5.75" customHeight="1" x14ac:dyDescent="0.25">
      <c r="A519" s="19"/>
      <c r="B519" s="19"/>
      <c r="C519" s="19"/>
      <c r="D519" s="19"/>
      <c r="E519" s="19"/>
      <c r="F519" s="86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5.75" customHeight="1" x14ac:dyDescent="0.25">
      <c r="A520" s="19"/>
      <c r="B520" s="19"/>
      <c r="C520" s="19"/>
      <c r="D520" s="19"/>
      <c r="E520" s="19"/>
      <c r="F520" s="86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5.75" customHeight="1" x14ac:dyDescent="0.25">
      <c r="A521" s="19"/>
      <c r="B521" s="19"/>
      <c r="C521" s="19"/>
      <c r="D521" s="19"/>
      <c r="E521" s="19"/>
      <c r="F521" s="86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5.75" customHeight="1" x14ac:dyDescent="0.25">
      <c r="A522" s="19"/>
      <c r="B522" s="19"/>
      <c r="C522" s="19"/>
      <c r="D522" s="19"/>
      <c r="E522" s="19"/>
      <c r="F522" s="86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5.75" customHeight="1" x14ac:dyDescent="0.25">
      <c r="A523" s="19"/>
      <c r="B523" s="19"/>
      <c r="C523" s="19"/>
      <c r="D523" s="19"/>
      <c r="E523" s="19"/>
      <c r="F523" s="86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5.75" customHeight="1" x14ac:dyDescent="0.25">
      <c r="A524" s="19"/>
      <c r="B524" s="19"/>
      <c r="C524" s="19"/>
      <c r="D524" s="19"/>
      <c r="E524" s="19"/>
      <c r="F524" s="86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5.75" customHeight="1" x14ac:dyDescent="0.25">
      <c r="A525" s="19"/>
      <c r="B525" s="19"/>
      <c r="C525" s="19"/>
      <c r="D525" s="19"/>
      <c r="E525" s="19"/>
      <c r="F525" s="86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5.75" customHeight="1" x14ac:dyDescent="0.25">
      <c r="A526" s="19"/>
      <c r="B526" s="19"/>
      <c r="C526" s="19"/>
      <c r="D526" s="19"/>
      <c r="E526" s="19"/>
      <c r="F526" s="86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5.75" customHeight="1" x14ac:dyDescent="0.25">
      <c r="A527" s="19"/>
      <c r="B527" s="19"/>
      <c r="C527" s="19"/>
      <c r="D527" s="19"/>
      <c r="E527" s="19"/>
      <c r="F527" s="86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5.75" customHeight="1" x14ac:dyDescent="0.25">
      <c r="A528" s="19"/>
      <c r="B528" s="19"/>
      <c r="C528" s="19"/>
      <c r="D528" s="19"/>
      <c r="E528" s="19"/>
      <c r="F528" s="86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5.75" customHeight="1" x14ac:dyDescent="0.25">
      <c r="A529" s="19"/>
      <c r="B529" s="19"/>
      <c r="C529" s="19"/>
      <c r="D529" s="19"/>
      <c r="E529" s="19"/>
      <c r="F529" s="86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5.75" customHeight="1" x14ac:dyDescent="0.25">
      <c r="A530" s="19"/>
      <c r="B530" s="19"/>
      <c r="C530" s="19"/>
      <c r="D530" s="19"/>
      <c r="E530" s="19"/>
      <c r="F530" s="86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5.75" customHeight="1" x14ac:dyDescent="0.25">
      <c r="A531" s="19"/>
      <c r="B531" s="19"/>
      <c r="C531" s="19"/>
      <c r="D531" s="19"/>
      <c r="E531" s="19"/>
      <c r="F531" s="86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5.75" customHeight="1" x14ac:dyDescent="0.25">
      <c r="A532" s="19"/>
      <c r="B532" s="19"/>
      <c r="C532" s="19"/>
      <c r="D532" s="19"/>
      <c r="E532" s="19"/>
      <c r="F532" s="86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5.75" customHeight="1" x14ac:dyDescent="0.25">
      <c r="A533" s="19"/>
      <c r="B533" s="19"/>
      <c r="C533" s="19"/>
      <c r="D533" s="19"/>
      <c r="E533" s="19"/>
      <c r="F533" s="86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5.75" customHeight="1" x14ac:dyDescent="0.25">
      <c r="A534" s="19"/>
      <c r="B534" s="19"/>
      <c r="C534" s="19"/>
      <c r="D534" s="19"/>
      <c r="E534" s="19"/>
      <c r="F534" s="86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5.75" customHeight="1" x14ac:dyDescent="0.25">
      <c r="A535" s="19"/>
      <c r="B535" s="19"/>
      <c r="C535" s="19"/>
      <c r="D535" s="19"/>
      <c r="E535" s="19"/>
      <c r="F535" s="86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5.75" customHeight="1" x14ac:dyDescent="0.25">
      <c r="A536" s="19"/>
      <c r="B536" s="19"/>
      <c r="C536" s="19"/>
      <c r="D536" s="19"/>
      <c r="E536" s="19"/>
      <c r="F536" s="86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5.75" customHeight="1" x14ac:dyDescent="0.25">
      <c r="A537" s="19"/>
      <c r="B537" s="19"/>
      <c r="C537" s="19"/>
      <c r="D537" s="19"/>
      <c r="E537" s="19"/>
      <c r="F537" s="86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5.75" customHeight="1" x14ac:dyDescent="0.25">
      <c r="A538" s="19"/>
      <c r="B538" s="19"/>
      <c r="C538" s="19"/>
      <c r="D538" s="19"/>
      <c r="E538" s="19"/>
      <c r="F538" s="86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5.75" customHeight="1" x14ac:dyDescent="0.25">
      <c r="A539" s="19"/>
      <c r="B539" s="19"/>
      <c r="C539" s="19"/>
      <c r="D539" s="19"/>
      <c r="E539" s="19"/>
      <c r="F539" s="86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5.75" customHeight="1" x14ac:dyDescent="0.25">
      <c r="A540" s="19"/>
      <c r="B540" s="19"/>
      <c r="C540" s="19"/>
      <c r="D540" s="19"/>
      <c r="E540" s="19"/>
      <c r="F540" s="86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5.75" customHeight="1" x14ac:dyDescent="0.25">
      <c r="A541" s="19"/>
      <c r="B541" s="19"/>
      <c r="C541" s="19"/>
      <c r="D541" s="19"/>
      <c r="E541" s="19"/>
      <c r="F541" s="86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5.75" customHeight="1" x14ac:dyDescent="0.25">
      <c r="A542" s="19"/>
      <c r="B542" s="19"/>
      <c r="C542" s="19"/>
      <c r="D542" s="19"/>
      <c r="E542" s="19"/>
      <c r="F542" s="86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5.75" customHeight="1" x14ac:dyDescent="0.25">
      <c r="A543" s="19"/>
      <c r="B543" s="19"/>
      <c r="C543" s="19"/>
      <c r="D543" s="19"/>
      <c r="E543" s="19"/>
      <c r="F543" s="86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5.75" customHeight="1" x14ac:dyDescent="0.25">
      <c r="A544" s="19"/>
      <c r="B544" s="19"/>
      <c r="C544" s="19"/>
      <c r="D544" s="19"/>
      <c r="E544" s="19"/>
      <c r="F544" s="86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5.75" customHeight="1" x14ac:dyDescent="0.25">
      <c r="A545" s="19"/>
      <c r="B545" s="19"/>
      <c r="C545" s="19"/>
      <c r="D545" s="19"/>
      <c r="E545" s="19"/>
      <c r="F545" s="86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5.75" customHeight="1" x14ac:dyDescent="0.25">
      <c r="A546" s="19"/>
      <c r="B546" s="19"/>
      <c r="C546" s="19"/>
      <c r="D546" s="19"/>
      <c r="E546" s="19"/>
      <c r="F546" s="86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5.75" customHeight="1" x14ac:dyDescent="0.25">
      <c r="A547" s="19"/>
      <c r="B547" s="19"/>
      <c r="C547" s="19"/>
      <c r="D547" s="19"/>
      <c r="E547" s="19"/>
      <c r="F547" s="86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5.75" customHeight="1" x14ac:dyDescent="0.25">
      <c r="A548" s="19"/>
      <c r="B548" s="19"/>
      <c r="C548" s="19"/>
      <c r="D548" s="19"/>
      <c r="E548" s="19"/>
      <c r="F548" s="86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5.75" customHeight="1" x14ac:dyDescent="0.25">
      <c r="A549" s="19"/>
      <c r="B549" s="19"/>
      <c r="C549" s="19"/>
      <c r="D549" s="19"/>
      <c r="E549" s="19"/>
      <c r="F549" s="86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5.75" customHeight="1" x14ac:dyDescent="0.25">
      <c r="A550" s="19"/>
      <c r="B550" s="19"/>
      <c r="C550" s="19"/>
      <c r="D550" s="19"/>
      <c r="E550" s="19"/>
      <c r="F550" s="86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5.75" customHeight="1" x14ac:dyDescent="0.25">
      <c r="A551" s="19"/>
      <c r="B551" s="19"/>
      <c r="C551" s="19"/>
      <c r="D551" s="19"/>
      <c r="E551" s="19"/>
      <c r="F551" s="86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5.75" customHeight="1" x14ac:dyDescent="0.25">
      <c r="A552" s="19"/>
      <c r="B552" s="19"/>
      <c r="C552" s="19"/>
      <c r="D552" s="19"/>
      <c r="E552" s="19"/>
      <c r="F552" s="86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5.75" customHeight="1" x14ac:dyDescent="0.25">
      <c r="A553" s="19"/>
      <c r="B553" s="19"/>
      <c r="C553" s="19"/>
      <c r="D553" s="19"/>
      <c r="E553" s="19"/>
      <c r="F553" s="86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5.75" customHeight="1" x14ac:dyDescent="0.25">
      <c r="A554" s="19"/>
      <c r="B554" s="19"/>
      <c r="C554" s="19"/>
      <c r="D554" s="19"/>
      <c r="E554" s="19"/>
      <c r="F554" s="86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5.75" customHeight="1" x14ac:dyDescent="0.25">
      <c r="A555" s="19"/>
      <c r="B555" s="19"/>
      <c r="C555" s="19"/>
      <c r="D555" s="19"/>
      <c r="E555" s="19"/>
      <c r="F555" s="86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5.75" customHeight="1" x14ac:dyDescent="0.25">
      <c r="A556" s="19"/>
      <c r="B556" s="19"/>
      <c r="C556" s="19"/>
      <c r="D556" s="19"/>
      <c r="E556" s="19"/>
      <c r="F556" s="86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5.75" customHeight="1" x14ac:dyDescent="0.25">
      <c r="A557" s="19"/>
      <c r="B557" s="19"/>
      <c r="C557" s="19"/>
      <c r="D557" s="19"/>
      <c r="E557" s="19"/>
      <c r="F557" s="86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5.75" customHeight="1" x14ac:dyDescent="0.25">
      <c r="A558" s="19"/>
      <c r="B558" s="19"/>
      <c r="C558" s="19"/>
      <c r="D558" s="19"/>
      <c r="E558" s="19"/>
      <c r="F558" s="86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5.75" customHeight="1" x14ac:dyDescent="0.25">
      <c r="A559" s="19"/>
      <c r="B559" s="19"/>
      <c r="C559" s="19"/>
      <c r="D559" s="19"/>
      <c r="E559" s="19"/>
      <c r="F559" s="86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5.75" customHeight="1" x14ac:dyDescent="0.25">
      <c r="A560" s="19"/>
      <c r="B560" s="19"/>
      <c r="C560" s="19"/>
      <c r="D560" s="19"/>
      <c r="E560" s="19"/>
      <c r="F560" s="86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5.75" customHeight="1" x14ac:dyDescent="0.25">
      <c r="A561" s="19"/>
      <c r="B561" s="19"/>
      <c r="C561" s="19"/>
      <c r="D561" s="19"/>
      <c r="E561" s="19"/>
      <c r="F561" s="86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5.75" customHeight="1" x14ac:dyDescent="0.25">
      <c r="A562" s="19"/>
      <c r="B562" s="19"/>
      <c r="C562" s="19"/>
      <c r="D562" s="19"/>
      <c r="E562" s="19"/>
      <c r="F562" s="86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5.75" customHeight="1" x14ac:dyDescent="0.25">
      <c r="A563" s="19"/>
      <c r="B563" s="19"/>
      <c r="C563" s="19"/>
      <c r="D563" s="19"/>
      <c r="E563" s="19"/>
      <c r="F563" s="86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5.75" customHeight="1" x14ac:dyDescent="0.25">
      <c r="A564" s="19"/>
      <c r="B564" s="19"/>
      <c r="C564" s="19"/>
      <c r="D564" s="19"/>
      <c r="E564" s="19"/>
      <c r="F564" s="86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5.75" customHeight="1" x14ac:dyDescent="0.25">
      <c r="A565" s="19"/>
      <c r="B565" s="19"/>
      <c r="C565" s="19"/>
      <c r="D565" s="19"/>
      <c r="E565" s="19"/>
      <c r="F565" s="86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5.75" customHeight="1" x14ac:dyDescent="0.25">
      <c r="A566" s="19"/>
      <c r="B566" s="19"/>
      <c r="C566" s="19"/>
      <c r="D566" s="19"/>
      <c r="E566" s="19"/>
      <c r="F566" s="86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5.75" customHeight="1" x14ac:dyDescent="0.25">
      <c r="A567" s="19"/>
      <c r="B567" s="19"/>
      <c r="C567" s="19"/>
      <c r="D567" s="19"/>
      <c r="E567" s="19"/>
      <c r="F567" s="86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5.75" customHeight="1" x14ac:dyDescent="0.25">
      <c r="A568" s="19"/>
      <c r="B568" s="19"/>
      <c r="C568" s="19"/>
      <c r="D568" s="19"/>
      <c r="E568" s="19"/>
      <c r="F568" s="86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5.75" customHeight="1" x14ac:dyDescent="0.25">
      <c r="A569" s="19"/>
      <c r="B569" s="19"/>
      <c r="C569" s="19"/>
      <c r="D569" s="19"/>
      <c r="E569" s="19"/>
      <c r="F569" s="86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5.75" customHeight="1" x14ac:dyDescent="0.25">
      <c r="A570" s="19"/>
      <c r="B570" s="19"/>
      <c r="C570" s="19"/>
      <c r="D570" s="19"/>
      <c r="E570" s="19"/>
      <c r="F570" s="86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5.75" customHeight="1" x14ac:dyDescent="0.25">
      <c r="A571" s="19"/>
      <c r="B571" s="19"/>
      <c r="C571" s="19"/>
      <c r="D571" s="19"/>
      <c r="E571" s="19"/>
      <c r="F571" s="86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5.75" customHeight="1" x14ac:dyDescent="0.25">
      <c r="A572" s="19"/>
      <c r="B572" s="19"/>
      <c r="C572" s="19"/>
      <c r="D572" s="19"/>
      <c r="E572" s="19"/>
      <c r="F572" s="86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5.75" customHeight="1" x14ac:dyDescent="0.25">
      <c r="A573" s="19"/>
      <c r="B573" s="19"/>
      <c r="C573" s="19"/>
      <c r="D573" s="19"/>
      <c r="E573" s="19"/>
      <c r="F573" s="86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5.75" customHeight="1" x14ac:dyDescent="0.25">
      <c r="A574" s="19"/>
      <c r="B574" s="19"/>
      <c r="C574" s="19"/>
      <c r="D574" s="19"/>
      <c r="E574" s="19"/>
      <c r="F574" s="86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5.75" customHeight="1" x14ac:dyDescent="0.25">
      <c r="A575" s="19"/>
      <c r="B575" s="19"/>
      <c r="C575" s="19"/>
      <c r="D575" s="19"/>
      <c r="E575" s="19"/>
      <c r="F575" s="86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5.75" customHeight="1" x14ac:dyDescent="0.25">
      <c r="A576" s="19"/>
      <c r="B576" s="19"/>
      <c r="C576" s="19"/>
      <c r="D576" s="19"/>
      <c r="E576" s="19"/>
      <c r="F576" s="86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5.75" customHeight="1" x14ac:dyDescent="0.25">
      <c r="A577" s="19"/>
      <c r="B577" s="19"/>
      <c r="C577" s="19"/>
      <c r="D577" s="19"/>
      <c r="E577" s="19"/>
      <c r="F577" s="86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5.75" customHeight="1" x14ac:dyDescent="0.25">
      <c r="A578" s="19"/>
      <c r="B578" s="19"/>
      <c r="C578" s="19"/>
      <c r="D578" s="19"/>
      <c r="E578" s="19"/>
      <c r="F578" s="86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5.75" customHeight="1" x14ac:dyDescent="0.25">
      <c r="A579" s="19"/>
      <c r="B579" s="19"/>
      <c r="C579" s="19"/>
      <c r="D579" s="19"/>
      <c r="E579" s="19"/>
      <c r="F579" s="86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5.75" customHeight="1" x14ac:dyDescent="0.25">
      <c r="A580" s="19"/>
      <c r="B580" s="19"/>
      <c r="C580" s="19"/>
      <c r="D580" s="19"/>
      <c r="E580" s="19"/>
      <c r="F580" s="86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5.75" customHeight="1" x14ac:dyDescent="0.25">
      <c r="A581" s="19"/>
      <c r="B581" s="19"/>
      <c r="C581" s="19"/>
      <c r="D581" s="19"/>
      <c r="E581" s="19"/>
      <c r="F581" s="86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5.75" customHeight="1" x14ac:dyDescent="0.25">
      <c r="A582" s="19"/>
      <c r="B582" s="19"/>
      <c r="C582" s="19"/>
      <c r="D582" s="19"/>
      <c r="E582" s="19"/>
      <c r="F582" s="86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5.75" customHeight="1" x14ac:dyDescent="0.25">
      <c r="A583" s="19"/>
      <c r="B583" s="19"/>
      <c r="C583" s="19"/>
      <c r="D583" s="19"/>
      <c r="E583" s="19"/>
      <c r="F583" s="86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5.75" customHeight="1" x14ac:dyDescent="0.25">
      <c r="A584" s="19"/>
      <c r="B584" s="19"/>
      <c r="C584" s="19"/>
      <c r="D584" s="19"/>
      <c r="E584" s="19"/>
      <c r="F584" s="86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5.75" customHeight="1" x14ac:dyDescent="0.25">
      <c r="A585" s="19"/>
      <c r="B585" s="19"/>
      <c r="C585" s="19"/>
      <c r="D585" s="19"/>
      <c r="E585" s="19"/>
      <c r="F585" s="86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5.75" customHeight="1" x14ac:dyDescent="0.25">
      <c r="A586" s="19"/>
      <c r="B586" s="19"/>
      <c r="C586" s="19"/>
      <c r="D586" s="19"/>
      <c r="E586" s="19"/>
      <c r="F586" s="86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5.75" customHeight="1" x14ac:dyDescent="0.25">
      <c r="A587" s="19"/>
      <c r="B587" s="19"/>
      <c r="C587" s="19"/>
      <c r="D587" s="19"/>
      <c r="E587" s="19"/>
      <c r="F587" s="86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5.75" customHeight="1" x14ac:dyDescent="0.25">
      <c r="A588" s="19"/>
      <c r="B588" s="19"/>
      <c r="C588" s="19"/>
      <c r="D588" s="19"/>
      <c r="E588" s="19"/>
      <c r="F588" s="86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5.75" customHeight="1" x14ac:dyDescent="0.25">
      <c r="A589" s="19"/>
      <c r="B589" s="19"/>
      <c r="C589" s="19"/>
      <c r="D589" s="19"/>
      <c r="E589" s="19"/>
      <c r="F589" s="86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5.75" customHeight="1" x14ac:dyDescent="0.25">
      <c r="A590" s="19"/>
      <c r="B590" s="19"/>
      <c r="C590" s="19"/>
      <c r="D590" s="19"/>
      <c r="E590" s="19"/>
      <c r="F590" s="86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5.75" customHeight="1" x14ac:dyDescent="0.25">
      <c r="A591" s="19"/>
      <c r="B591" s="19"/>
      <c r="C591" s="19"/>
      <c r="D591" s="19"/>
      <c r="E591" s="19"/>
      <c r="F591" s="86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5.75" customHeight="1" x14ac:dyDescent="0.25">
      <c r="A592" s="19"/>
      <c r="B592" s="19"/>
      <c r="C592" s="19"/>
      <c r="D592" s="19"/>
      <c r="E592" s="19"/>
      <c r="F592" s="86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5.75" customHeight="1" x14ac:dyDescent="0.25">
      <c r="A593" s="19"/>
      <c r="B593" s="19"/>
      <c r="C593" s="19"/>
      <c r="D593" s="19"/>
      <c r="E593" s="19"/>
      <c r="F593" s="86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5.75" customHeight="1" x14ac:dyDescent="0.25">
      <c r="A594" s="19"/>
      <c r="B594" s="19"/>
      <c r="C594" s="19"/>
      <c r="D594" s="19"/>
      <c r="E594" s="19"/>
      <c r="F594" s="86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5.75" customHeight="1" x14ac:dyDescent="0.25">
      <c r="A595" s="19"/>
      <c r="B595" s="19"/>
      <c r="C595" s="19"/>
      <c r="D595" s="19"/>
      <c r="E595" s="19"/>
      <c r="F595" s="86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5.75" customHeight="1" x14ac:dyDescent="0.25">
      <c r="A596" s="19"/>
      <c r="B596" s="19"/>
      <c r="C596" s="19"/>
      <c r="D596" s="19"/>
      <c r="E596" s="19"/>
      <c r="F596" s="86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5.75" customHeight="1" x14ac:dyDescent="0.25">
      <c r="A597" s="19"/>
      <c r="B597" s="19"/>
      <c r="C597" s="19"/>
      <c r="D597" s="19"/>
      <c r="E597" s="19"/>
      <c r="F597" s="86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5.75" customHeight="1" x14ac:dyDescent="0.25">
      <c r="A598" s="19"/>
      <c r="B598" s="19"/>
      <c r="C598" s="19"/>
      <c r="D598" s="19"/>
      <c r="E598" s="19"/>
      <c r="F598" s="86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5.75" customHeight="1" x14ac:dyDescent="0.25">
      <c r="A599" s="19"/>
      <c r="B599" s="19"/>
      <c r="C599" s="19"/>
      <c r="D599" s="19"/>
      <c r="E599" s="19"/>
      <c r="F599" s="86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5.75" customHeight="1" x14ac:dyDescent="0.25">
      <c r="A600" s="19"/>
      <c r="B600" s="19"/>
      <c r="C600" s="19"/>
      <c r="D600" s="19"/>
      <c r="E600" s="19"/>
      <c r="F600" s="86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5.75" customHeight="1" x14ac:dyDescent="0.25">
      <c r="A601" s="19"/>
      <c r="B601" s="19"/>
      <c r="C601" s="19"/>
      <c r="D601" s="19"/>
      <c r="E601" s="19"/>
      <c r="F601" s="86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5.75" customHeight="1" x14ac:dyDescent="0.25">
      <c r="A602" s="19"/>
      <c r="B602" s="19"/>
      <c r="C602" s="19"/>
      <c r="D602" s="19"/>
      <c r="E602" s="19"/>
      <c r="F602" s="86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5.75" customHeight="1" x14ac:dyDescent="0.25">
      <c r="A603" s="19"/>
      <c r="B603" s="19"/>
      <c r="C603" s="19"/>
      <c r="D603" s="19"/>
      <c r="E603" s="19"/>
      <c r="F603" s="86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5.75" customHeight="1" x14ac:dyDescent="0.25">
      <c r="A604" s="19"/>
      <c r="B604" s="19"/>
      <c r="C604" s="19"/>
      <c r="D604" s="19"/>
      <c r="E604" s="19"/>
      <c r="F604" s="86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5.75" customHeight="1" x14ac:dyDescent="0.25">
      <c r="A605" s="19"/>
      <c r="B605" s="19"/>
      <c r="C605" s="19"/>
      <c r="D605" s="19"/>
      <c r="E605" s="19"/>
      <c r="F605" s="86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5.75" customHeight="1" x14ac:dyDescent="0.25">
      <c r="A606" s="19"/>
      <c r="B606" s="19"/>
      <c r="C606" s="19"/>
      <c r="D606" s="19"/>
      <c r="E606" s="19"/>
      <c r="F606" s="86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5.75" customHeight="1" x14ac:dyDescent="0.25">
      <c r="A607" s="19"/>
      <c r="B607" s="19"/>
      <c r="C607" s="19"/>
      <c r="D607" s="19"/>
      <c r="E607" s="19"/>
      <c r="F607" s="86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5.75" customHeight="1" x14ac:dyDescent="0.25">
      <c r="A608" s="19"/>
      <c r="B608" s="19"/>
      <c r="C608" s="19"/>
      <c r="D608" s="19"/>
      <c r="E608" s="19"/>
      <c r="F608" s="86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5.75" customHeight="1" x14ac:dyDescent="0.25">
      <c r="A609" s="19"/>
      <c r="B609" s="19"/>
      <c r="C609" s="19"/>
      <c r="D609" s="19"/>
      <c r="E609" s="19"/>
      <c r="F609" s="86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5.75" customHeight="1" x14ac:dyDescent="0.25">
      <c r="A610" s="19"/>
      <c r="B610" s="19"/>
      <c r="C610" s="19"/>
      <c r="D610" s="19"/>
      <c r="E610" s="19"/>
      <c r="F610" s="86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5.75" customHeight="1" x14ac:dyDescent="0.25">
      <c r="A611" s="19"/>
      <c r="B611" s="19"/>
      <c r="C611" s="19"/>
      <c r="D611" s="19"/>
      <c r="E611" s="19"/>
      <c r="F611" s="86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5.75" customHeight="1" x14ac:dyDescent="0.25">
      <c r="A612" s="19"/>
      <c r="B612" s="19"/>
      <c r="C612" s="19"/>
      <c r="D612" s="19"/>
      <c r="E612" s="19"/>
      <c r="F612" s="86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5.75" customHeight="1" x14ac:dyDescent="0.25">
      <c r="A613" s="19"/>
      <c r="B613" s="19"/>
      <c r="C613" s="19"/>
      <c r="D613" s="19"/>
      <c r="E613" s="19"/>
      <c r="F613" s="86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5.75" customHeight="1" x14ac:dyDescent="0.25">
      <c r="A614" s="19"/>
      <c r="B614" s="19"/>
      <c r="C614" s="19"/>
      <c r="D614" s="19"/>
      <c r="E614" s="19"/>
      <c r="F614" s="86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5.75" customHeight="1" x14ac:dyDescent="0.25">
      <c r="A615" s="19"/>
      <c r="B615" s="19"/>
      <c r="C615" s="19"/>
      <c r="D615" s="19"/>
      <c r="E615" s="19"/>
      <c r="F615" s="86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5.75" customHeight="1" x14ac:dyDescent="0.25">
      <c r="A616" s="19"/>
      <c r="B616" s="19"/>
      <c r="C616" s="19"/>
      <c r="D616" s="19"/>
      <c r="E616" s="19"/>
      <c r="F616" s="86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5.75" customHeight="1" x14ac:dyDescent="0.25">
      <c r="A617" s="19"/>
      <c r="B617" s="19"/>
      <c r="C617" s="19"/>
      <c r="D617" s="19"/>
      <c r="E617" s="19"/>
      <c r="F617" s="86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5.75" customHeight="1" x14ac:dyDescent="0.25">
      <c r="A618" s="19"/>
      <c r="B618" s="19"/>
      <c r="C618" s="19"/>
      <c r="D618" s="19"/>
      <c r="E618" s="19"/>
      <c r="F618" s="86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5.75" customHeight="1" x14ac:dyDescent="0.25">
      <c r="A619" s="19"/>
      <c r="B619" s="19"/>
      <c r="C619" s="19"/>
      <c r="D619" s="19"/>
      <c r="E619" s="19"/>
      <c r="F619" s="86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5.75" customHeight="1" x14ac:dyDescent="0.25">
      <c r="A620" s="19"/>
      <c r="B620" s="19"/>
      <c r="C620" s="19"/>
      <c r="D620" s="19"/>
      <c r="E620" s="19"/>
      <c r="F620" s="86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5.75" customHeight="1" x14ac:dyDescent="0.25">
      <c r="A621" s="19"/>
      <c r="B621" s="19"/>
      <c r="C621" s="19"/>
      <c r="D621" s="19"/>
      <c r="E621" s="19"/>
      <c r="F621" s="86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5.75" customHeight="1" x14ac:dyDescent="0.25">
      <c r="A622" s="19"/>
      <c r="B622" s="19"/>
      <c r="C622" s="19"/>
      <c r="D622" s="19"/>
      <c r="E622" s="19"/>
      <c r="F622" s="86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5.75" customHeight="1" x14ac:dyDescent="0.25">
      <c r="A623" s="19"/>
      <c r="B623" s="19"/>
      <c r="C623" s="19"/>
      <c r="D623" s="19"/>
      <c r="E623" s="19"/>
      <c r="F623" s="86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5.75" customHeight="1" x14ac:dyDescent="0.25">
      <c r="A624" s="19"/>
      <c r="B624" s="19"/>
      <c r="C624" s="19"/>
      <c r="D624" s="19"/>
      <c r="E624" s="19"/>
      <c r="F624" s="86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5.75" customHeight="1" x14ac:dyDescent="0.25">
      <c r="A625" s="19"/>
      <c r="B625" s="19"/>
      <c r="C625" s="19"/>
      <c r="D625" s="19"/>
      <c r="E625" s="19"/>
      <c r="F625" s="86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5.75" customHeight="1" x14ac:dyDescent="0.25">
      <c r="A626" s="19"/>
      <c r="B626" s="19"/>
      <c r="C626" s="19"/>
      <c r="D626" s="19"/>
      <c r="E626" s="19"/>
      <c r="F626" s="86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5.75" customHeight="1" x14ac:dyDescent="0.25">
      <c r="A627" s="19"/>
      <c r="B627" s="19"/>
      <c r="C627" s="19"/>
      <c r="D627" s="19"/>
      <c r="E627" s="19"/>
      <c r="F627" s="86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5.75" customHeight="1" x14ac:dyDescent="0.25">
      <c r="A628" s="19"/>
      <c r="B628" s="19"/>
      <c r="C628" s="19"/>
      <c r="D628" s="19"/>
      <c r="E628" s="19"/>
      <c r="F628" s="86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5.75" customHeight="1" x14ac:dyDescent="0.25">
      <c r="A629" s="19"/>
      <c r="B629" s="19"/>
      <c r="C629" s="19"/>
      <c r="D629" s="19"/>
      <c r="E629" s="19"/>
      <c r="F629" s="86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5.75" customHeight="1" x14ac:dyDescent="0.25">
      <c r="A630" s="19"/>
      <c r="B630" s="19"/>
      <c r="C630" s="19"/>
      <c r="D630" s="19"/>
      <c r="E630" s="19"/>
      <c r="F630" s="86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5.75" customHeight="1" x14ac:dyDescent="0.25">
      <c r="A631" s="19"/>
      <c r="B631" s="19"/>
      <c r="C631" s="19"/>
      <c r="D631" s="19"/>
      <c r="E631" s="19"/>
      <c r="F631" s="86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5.75" customHeight="1" x14ac:dyDescent="0.25">
      <c r="A632" s="19"/>
      <c r="B632" s="19"/>
      <c r="C632" s="19"/>
      <c r="D632" s="19"/>
      <c r="E632" s="19"/>
      <c r="F632" s="86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5.75" customHeight="1" x14ac:dyDescent="0.25">
      <c r="A633" s="19"/>
      <c r="B633" s="19"/>
      <c r="C633" s="19"/>
      <c r="D633" s="19"/>
      <c r="E633" s="19"/>
      <c r="F633" s="86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5.75" customHeight="1" x14ac:dyDescent="0.25">
      <c r="A634" s="19"/>
      <c r="B634" s="19"/>
      <c r="C634" s="19"/>
      <c r="D634" s="19"/>
      <c r="E634" s="19"/>
      <c r="F634" s="86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5.75" customHeight="1" x14ac:dyDescent="0.25">
      <c r="A635" s="19"/>
      <c r="B635" s="19"/>
      <c r="C635" s="19"/>
      <c r="D635" s="19"/>
      <c r="E635" s="19"/>
      <c r="F635" s="86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5.75" customHeight="1" x14ac:dyDescent="0.25">
      <c r="A636" s="19"/>
      <c r="B636" s="19"/>
      <c r="C636" s="19"/>
      <c r="D636" s="19"/>
      <c r="E636" s="19"/>
      <c r="F636" s="86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5.75" customHeight="1" x14ac:dyDescent="0.25">
      <c r="A637" s="19"/>
      <c r="B637" s="19"/>
      <c r="C637" s="19"/>
      <c r="D637" s="19"/>
      <c r="E637" s="19"/>
      <c r="F637" s="86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5.75" customHeight="1" x14ac:dyDescent="0.25">
      <c r="A638" s="19"/>
      <c r="B638" s="19"/>
      <c r="C638" s="19"/>
      <c r="D638" s="19"/>
      <c r="E638" s="19"/>
      <c r="F638" s="86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5.75" customHeight="1" x14ac:dyDescent="0.25">
      <c r="A639" s="19"/>
      <c r="B639" s="19"/>
      <c r="C639" s="19"/>
      <c r="D639" s="19"/>
      <c r="E639" s="19"/>
      <c r="F639" s="86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5.75" customHeight="1" x14ac:dyDescent="0.25">
      <c r="A640" s="19"/>
      <c r="B640" s="19"/>
      <c r="C640" s="19"/>
      <c r="D640" s="19"/>
      <c r="E640" s="19"/>
      <c r="F640" s="86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5.75" customHeight="1" x14ac:dyDescent="0.25">
      <c r="A641" s="19"/>
      <c r="B641" s="19"/>
      <c r="C641" s="19"/>
      <c r="D641" s="19"/>
      <c r="E641" s="19"/>
      <c r="F641" s="86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5.75" customHeight="1" x14ac:dyDescent="0.25">
      <c r="A642" s="19"/>
      <c r="B642" s="19"/>
      <c r="C642" s="19"/>
      <c r="D642" s="19"/>
      <c r="E642" s="19"/>
      <c r="F642" s="86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5.75" customHeight="1" x14ac:dyDescent="0.25">
      <c r="A643" s="19"/>
      <c r="B643" s="19"/>
      <c r="C643" s="19"/>
      <c r="D643" s="19"/>
      <c r="E643" s="19"/>
      <c r="F643" s="86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5.75" customHeight="1" x14ac:dyDescent="0.25">
      <c r="A644" s="19"/>
      <c r="B644" s="19"/>
      <c r="C644" s="19"/>
      <c r="D644" s="19"/>
      <c r="E644" s="19"/>
      <c r="F644" s="86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5.75" customHeight="1" x14ac:dyDescent="0.25">
      <c r="A645" s="19"/>
      <c r="B645" s="19"/>
      <c r="C645" s="19"/>
      <c r="D645" s="19"/>
      <c r="E645" s="19"/>
      <c r="F645" s="86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5.75" customHeight="1" x14ac:dyDescent="0.25">
      <c r="A646" s="19"/>
      <c r="B646" s="19"/>
      <c r="C646" s="19"/>
      <c r="D646" s="19"/>
      <c r="E646" s="19"/>
      <c r="F646" s="86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5.75" customHeight="1" x14ac:dyDescent="0.25">
      <c r="A647" s="19"/>
      <c r="B647" s="19"/>
      <c r="C647" s="19"/>
      <c r="D647" s="19"/>
      <c r="E647" s="19"/>
      <c r="F647" s="86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5.75" customHeight="1" x14ac:dyDescent="0.25">
      <c r="A648" s="19"/>
      <c r="B648" s="19"/>
      <c r="C648" s="19"/>
      <c r="D648" s="19"/>
      <c r="E648" s="19"/>
      <c r="F648" s="86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5.75" customHeight="1" x14ac:dyDescent="0.25">
      <c r="A649" s="19"/>
      <c r="B649" s="19"/>
      <c r="C649" s="19"/>
      <c r="D649" s="19"/>
      <c r="E649" s="19"/>
      <c r="F649" s="86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5.75" customHeight="1" x14ac:dyDescent="0.25">
      <c r="A650" s="19"/>
      <c r="B650" s="19"/>
      <c r="C650" s="19"/>
      <c r="D650" s="19"/>
      <c r="E650" s="19"/>
      <c r="F650" s="86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5.75" customHeight="1" x14ac:dyDescent="0.25">
      <c r="A651" s="19"/>
      <c r="B651" s="19"/>
      <c r="C651" s="19"/>
      <c r="D651" s="19"/>
      <c r="E651" s="19"/>
      <c r="F651" s="86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5.75" customHeight="1" x14ac:dyDescent="0.25">
      <c r="A652" s="19"/>
      <c r="B652" s="19"/>
      <c r="C652" s="19"/>
      <c r="D652" s="19"/>
      <c r="E652" s="19"/>
      <c r="F652" s="86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5.75" customHeight="1" x14ac:dyDescent="0.25">
      <c r="A653" s="19"/>
      <c r="B653" s="19"/>
      <c r="C653" s="19"/>
      <c r="D653" s="19"/>
      <c r="E653" s="19"/>
      <c r="F653" s="86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5.75" customHeight="1" x14ac:dyDescent="0.25">
      <c r="A654" s="19"/>
      <c r="B654" s="19"/>
      <c r="C654" s="19"/>
      <c r="D654" s="19"/>
      <c r="E654" s="19"/>
      <c r="F654" s="86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5.75" customHeight="1" x14ac:dyDescent="0.25">
      <c r="A655" s="19"/>
      <c r="B655" s="19"/>
      <c r="C655" s="19"/>
      <c r="D655" s="19"/>
      <c r="E655" s="19"/>
      <c r="F655" s="86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5.75" customHeight="1" x14ac:dyDescent="0.25">
      <c r="A656" s="19"/>
      <c r="B656" s="19"/>
      <c r="C656" s="19"/>
      <c r="D656" s="19"/>
      <c r="E656" s="19"/>
      <c r="F656" s="86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5.75" customHeight="1" x14ac:dyDescent="0.25">
      <c r="A657" s="19"/>
      <c r="B657" s="19"/>
      <c r="C657" s="19"/>
      <c r="D657" s="19"/>
      <c r="E657" s="19"/>
      <c r="F657" s="86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5.75" customHeight="1" x14ac:dyDescent="0.25">
      <c r="A658" s="19"/>
      <c r="B658" s="19"/>
      <c r="C658" s="19"/>
      <c r="D658" s="19"/>
      <c r="E658" s="19"/>
      <c r="F658" s="86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5.75" customHeight="1" x14ac:dyDescent="0.25">
      <c r="A659" s="19"/>
      <c r="B659" s="19"/>
      <c r="C659" s="19"/>
      <c r="D659" s="19"/>
      <c r="E659" s="19"/>
      <c r="F659" s="86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5.75" customHeight="1" x14ac:dyDescent="0.25">
      <c r="A660" s="19"/>
      <c r="B660" s="19"/>
      <c r="C660" s="19"/>
      <c r="D660" s="19"/>
      <c r="E660" s="19"/>
      <c r="F660" s="86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5.75" customHeight="1" x14ac:dyDescent="0.25">
      <c r="A661" s="19"/>
      <c r="B661" s="19"/>
      <c r="C661" s="19"/>
      <c r="D661" s="19"/>
      <c r="E661" s="19"/>
      <c r="F661" s="86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5.75" customHeight="1" x14ac:dyDescent="0.25">
      <c r="A662" s="19"/>
      <c r="B662" s="19"/>
      <c r="C662" s="19"/>
      <c r="D662" s="19"/>
      <c r="E662" s="19"/>
      <c r="F662" s="86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5.75" customHeight="1" x14ac:dyDescent="0.25">
      <c r="A663" s="19"/>
      <c r="B663" s="19"/>
      <c r="C663" s="19"/>
      <c r="D663" s="19"/>
      <c r="E663" s="19"/>
      <c r="F663" s="86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5.75" customHeight="1" x14ac:dyDescent="0.25">
      <c r="A664" s="19"/>
      <c r="B664" s="19"/>
      <c r="C664" s="19"/>
      <c r="D664" s="19"/>
      <c r="E664" s="19"/>
      <c r="F664" s="86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5.75" customHeight="1" x14ac:dyDescent="0.25">
      <c r="A665" s="19"/>
      <c r="B665" s="19"/>
      <c r="C665" s="19"/>
      <c r="D665" s="19"/>
      <c r="E665" s="19"/>
      <c r="F665" s="86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5.75" customHeight="1" x14ac:dyDescent="0.25">
      <c r="A666" s="19"/>
      <c r="B666" s="19"/>
      <c r="C666" s="19"/>
      <c r="D666" s="19"/>
      <c r="E666" s="19"/>
      <c r="F666" s="86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5.75" customHeight="1" x14ac:dyDescent="0.25">
      <c r="A667" s="19"/>
      <c r="B667" s="19"/>
      <c r="C667" s="19"/>
      <c r="D667" s="19"/>
      <c r="E667" s="19"/>
      <c r="F667" s="86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5.75" customHeight="1" x14ac:dyDescent="0.25">
      <c r="A668" s="19"/>
      <c r="B668" s="19"/>
      <c r="C668" s="19"/>
      <c r="D668" s="19"/>
      <c r="E668" s="19"/>
      <c r="F668" s="86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5.75" customHeight="1" x14ac:dyDescent="0.25">
      <c r="A669" s="19"/>
      <c r="B669" s="19"/>
      <c r="C669" s="19"/>
      <c r="D669" s="19"/>
      <c r="E669" s="19"/>
      <c r="F669" s="86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5.75" customHeight="1" x14ac:dyDescent="0.25">
      <c r="A670" s="19"/>
      <c r="B670" s="19"/>
      <c r="C670" s="19"/>
      <c r="D670" s="19"/>
      <c r="E670" s="19"/>
      <c r="F670" s="86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5.75" customHeight="1" x14ac:dyDescent="0.25">
      <c r="A671" s="19"/>
      <c r="B671" s="19"/>
      <c r="C671" s="19"/>
      <c r="D671" s="19"/>
      <c r="E671" s="19"/>
      <c r="F671" s="86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5.75" customHeight="1" x14ac:dyDescent="0.25">
      <c r="A672" s="19"/>
      <c r="B672" s="19"/>
      <c r="C672" s="19"/>
      <c r="D672" s="19"/>
      <c r="E672" s="19"/>
      <c r="F672" s="86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5.75" customHeight="1" x14ac:dyDescent="0.25">
      <c r="A673" s="19"/>
      <c r="B673" s="19"/>
      <c r="C673" s="19"/>
      <c r="D673" s="19"/>
      <c r="E673" s="19"/>
      <c r="F673" s="86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5.75" customHeight="1" x14ac:dyDescent="0.25">
      <c r="A674" s="19"/>
      <c r="B674" s="19"/>
      <c r="C674" s="19"/>
      <c r="D674" s="19"/>
      <c r="E674" s="19"/>
      <c r="F674" s="86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5.75" customHeight="1" x14ac:dyDescent="0.25">
      <c r="A675" s="19"/>
      <c r="B675" s="19"/>
      <c r="C675" s="19"/>
      <c r="D675" s="19"/>
      <c r="E675" s="19"/>
      <c r="F675" s="86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5.75" customHeight="1" x14ac:dyDescent="0.25">
      <c r="A676" s="19"/>
      <c r="B676" s="19"/>
      <c r="C676" s="19"/>
      <c r="D676" s="19"/>
      <c r="E676" s="19"/>
      <c r="F676" s="86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5.75" customHeight="1" x14ac:dyDescent="0.25">
      <c r="A677" s="19"/>
      <c r="B677" s="19"/>
      <c r="C677" s="19"/>
      <c r="D677" s="19"/>
      <c r="E677" s="19"/>
      <c r="F677" s="86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5.75" customHeight="1" x14ac:dyDescent="0.25">
      <c r="A678" s="19"/>
      <c r="B678" s="19"/>
      <c r="C678" s="19"/>
      <c r="D678" s="19"/>
      <c r="E678" s="19"/>
      <c r="F678" s="86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5.75" customHeight="1" x14ac:dyDescent="0.25">
      <c r="A679" s="19"/>
      <c r="B679" s="19"/>
      <c r="C679" s="19"/>
      <c r="D679" s="19"/>
      <c r="E679" s="19"/>
      <c r="F679" s="86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5.75" customHeight="1" x14ac:dyDescent="0.25">
      <c r="A680" s="19"/>
      <c r="B680" s="19"/>
      <c r="C680" s="19"/>
      <c r="D680" s="19"/>
      <c r="E680" s="19"/>
      <c r="F680" s="86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5.75" customHeight="1" x14ac:dyDescent="0.25">
      <c r="A681" s="19"/>
      <c r="B681" s="19"/>
      <c r="C681" s="19"/>
      <c r="D681" s="19"/>
      <c r="E681" s="19"/>
      <c r="F681" s="86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5.75" customHeight="1" x14ac:dyDescent="0.25">
      <c r="A682" s="19"/>
      <c r="B682" s="19"/>
      <c r="C682" s="19"/>
      <c r="D682" s="19"/>
      <c r="E682" s="19"/>
      <c r="F682" s="86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5.75" customHeight="1" x14ac:dyDescent="0.25">
      <c r="A683" s="19"/>
      <c r="B683" s="19"/>
      <c r="C683" s="19"/>
      <c r="D683" s="19"/>
      <c r="E683" s="19"/>
      <c r="F683" s="86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5.75" customHeight="1" x14ac:dyDescent="0.25">
      <c r="A684" s="19"/>
      <c r="B684" s="19"/>
      <c r="C684" s="19"/>
      <c r="D684" s="19"/>
      <c r="E684" s="19"/>
      <c r="F684" s="86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5.75" customHeight="1" x14ac:dyDescent="0.25">
      <c r="A685" s="19"/>
      <c r="B685" s="19"/>
      <c r="C685" s="19"/>
      <c r="D685" s="19"/>
      <c r="E685" s="19"/>
      <c r="F685" s="86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5.75" customHeight="1" x14ac:dyDescent="0.25">
      <c r="A686" s="19"/>
      <c r="B686" s="19"/>
      <c r="C686" s="19"/>
      <c r="D686" s="19"/>
      <c r="E686" s="19"/>
      <c r="F686" s="86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5.75" customHeight="1" x14ac:dyDescent="0.25">
      <c r="A687" s="19"/>
      <c r="B687" s="19"/>
      <c r="C687" s="19"/>
      <c r="D687" s="19"/>
      <c r="E687" s="19"/>
      <c r="F687" s="86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5.75" customHeight="1" x14ac:dyDescent="0.25">
      <c r="A688" s="19"/>
      <c r="B688" s="19"/>
      <c r="C688" s="19"/>
      <c r="D688" s="19"/>
      <c r="E688" s="19"/>
      <c r="F688" s="86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5.75" customHeight="1" x14ac:dyDescent="0.25">
      <c r="A689" s="19"/>
      <c r="B689" s="19"/>
      <c r="C689" s="19"/>
      <c r="D689" s="19"/>
      <c r="E689" s="19"/>
      <c r="F689" s="86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5.75" customHeight="1" x14ac:dyDescent="0.25">
      <c r="A690" s="19"/>
      <c r="B690" s="19"/>
      <c r="C690" s="19"/>
      <c r="D690" s="19"/>
      <c r="E690" s="19"/>
      <c r="F690" s="86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5.75" customHeight="1" x14ac:dyDescent="0.25">
      <c r="A691" s="19"/>
      <c r="B691" s="19"/>
      <c r="C691" s="19"/>
      <c r="D691" s="19"/>
      <c r="E691" s="19"/>
      <c r="F691" s="86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5.75" customHeight="1" x14ac:dyDescent="0.25">
      <c r="A692" s="19"/>
      <c r="B692" s="19"/>
      <c r="C692" s="19"/>
      <c r="D692" s="19"/>
      <c r="E692" s="19"/>
      <c r="F692" s="86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5.75" customHeight="1" x14ac:dyDescent="0.25">
      <c r="A693" s="19"/>
      <c r="B693" s="19"/>
      <c r="C693" s="19"/>
      <c r="D693" s="19"/>
      <c r="E693" s="19"/>
      <c r="F693" s="86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5.75" customHeight="1" x14ac:dyDescent="0.25">
      <c r="A694" s="19"/>
      <c r="B694" s="19"/>
      <c r="C694" s="19"/>
      <c r="D694" s="19"/>
      <c r="E694" s="19"/>
      <c r="F694" s="86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5.75" customHeight="1" x14ac:dyDescent="0.25">
      <c r="A695" s="19"/>
      <c r="B695" s="19"/>
      <c r="C695" s="19"/>
      <c r="D695" s="19"/>
      <c r="E695" s="19"/>
      <c r="F695" s="86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5.75" customHeight="1" x14ac:dyDescent="0.25">
      <c r="A696" s="19"/>
      <c r="B696" s="19"/>
      <c r="C696" s="19"/>
      <c r="D696" s="19"/>
      <c r="E696" s="19"/>
      <c r="F696" s="86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5.75" customHeight="1" x14ac:dyDescent="0.25">
      <c r="A697" s="19"/>
      <c r="B697" s="19"/>
      <c r="C697" s="19"/>
      <c r="D697" s="19"/>
      <c r="E697" s="19"/>
      <c r="F697" s="86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5.75" customHeight="1" x14ac:dyDescent="0.25">
      <c r="A698" s="19"/>
      <c r="B698" s="19"/>
      <c r="C698" s="19"/>
      <c r="D698" s="19"/>
      <c r="E698" s="19"/>
      <c r="F698" s="86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5.75" customHeight="1" x14ac:dyDescent="0.25">
      <c r="A699" s="19"/>
      <c r="B699" s="19"/>
      <c r="C699" s="19"/>
      <c r="D699" s="19"/>
      <c r="E699" s="19"/>
      <c r="F699" s="86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5.75" customHeight="1" x14ac:dyDescent="0.25">
      <c r="A700" s="19"/>
      <c r="B700" s="19"/>
      <c r="C700" s="19"/>
      <c r="D700" s="19"/>
      <c r="E700" s="19"/>
      <c r="F700" s="86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5.75" customHeight="1" x14ac:dyDescent="0.25">
      <c r="A701" s="19"/>
      <c r="B701" s="19"/>
      <c r="C701" s="19"/>
      <c r="D701" s="19"/>
      <c r="E701" s="19"/>
      <c r="F701" s="86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5.75" customHeight="1" x14ac:dyDescent="0.25">
      <c r="A702" s="19"/>
      <c r="B702" s="19"/>
      <c r="C702" s="19"/>
      <c r="D702" s="19"/>
      <c r="E702" s="19"/>
      <c r="F702" s="86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5.75" customHeight="1" x14ac:dyDescent="0.25">
      <c r="A703" s="19"/>
      <c r="B703" s="19"/>
      <c r="C703" s="19"/>
      <c r="D703" s="19"/>
      <c r="E703" s="19"/>
      <c r="F703" s="86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5.75" customHeight="1" x14ac:dyDescent="0.25">
      <c r="A704" s="19"/>
      <c r="B704" s="19"/>
      <c r="C704" s="19"/>
      <c r="D704" s="19"/>
      <c r="E704" s="19"/>
      <c r="F704" s="86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5.75" customHeight="1" x14ac:dyDescent="0.25">
      <c r="A705" s="19"/>
      <c r="B705" s="19"/>
      <c r="C705" s="19"/>
      <c r="D705" s="19"/>
      <c r="E705" s="19"/>
      <c r="F705" s="86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5.75" customHeight="1" x14ac:dyDescent="0.25">
      <c r="A706" s="19"/>
      <c r="B706" s="19"/>
      <c r="C706" s="19"/>
      <c r="D706" s="19"/>
      <c r="E706" s="19"/>
      <c r="F706" s="86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5.75" customHeight="1" x14ac:dyDescent="0.25">
      <c r="A707" s="19"/>
      <c r="B707" s="19"/>
      <c r="C707" s="19"/>
      <c r="D707" s="19"/>
      <c r="E707" s="19"/>
      <c r="F707" s="86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5.75" customHeight="1" x14ac:dyDescent="0.25">
      <c r="A708" s="19"/>
      <c r="B708" s="19"/>
      <c r="C708" s="19"/>
      <c r="D708" s="19"/>
      <c r="E708" s="19"/>
      <c r="F708" s="86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5.75" customHeight="1" x14ac:dyDescent="0.25">
      <c r="A709" s="19"/>
      <c r="B709" s="19"/>
      <c r="C709" s="19"/>
      <c r="D709" s="19"/>
      <c r="E709" s="19"/>
      <c r="F709" s="86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5.75" customHeight="1" x14ac:dyDescent="0.25">
      <c r="A710" s="19"/>
      <c r="B710" s="19"/>
      <c r="C710" s="19"/>
      <c r="D710" s="19"/>
      <c r="E710" s="19"/>
      <c r="F710" s="86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5.75" customHeight="1" x14ac:dyDescent="0.25">
      <c r="A711" s="19"/>
      <c r="B711" s="19"/>
      <c r="C711" s="19"/>
      <c r="D711" s="19"/>
      <c r="E711" s="19"/>
      <c r="F711" s="86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5.75" customHeight="1" x14ac:dyDescent="0.25">
      <c r="A712" s="19"/>
      <c r="B712" s="19"/>
      <c r="C712" s="19"/>
      <c r="D712" s="19"/>
      <c r="E712" s="19"/>
      <c r="F712" s="86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5.75" customHeight="1" x14ac:dyDescent="0.25">
      <c r="A713" s="19"/>
      <c r="B713" s="19"/>
      <c r="C713" s="19"/>
      <c r="D713" s="19"/>
      <c r="E713" s="19"/>
      <c r="F713" s="86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5.75" customHeight="1" x14ac:dyDescent="0.25">
      <c r="A714" s="19"/>
      <c r="B714" s="19"/>
      <c r="C714" s="19"/>
      <c r="D714" s="19"/>
      <c r="E714" s="19"/>
      <c r="F714" s="86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5.75" customHeight="1" x14ac:dyDescent="0.25">
      <c r="A715" s="19"/>
      <c r="B715" s="19"/>
      <c r="C715" s="19"/>
      <c r="D715" s="19"/>
      <c r="E715" s="19"/>
      <c r="F715" s="86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5.75" customHeight="1" x14ac:dyDescent="0.25">
      <c r="A716" s="19"/>
      <c r="B716" s="19"/>
      <c r="C716" s="19"/>
      <c r="D716" s="19"/>
      <c r="E716" s="19"/>
      <c r="F716" s="86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5.75" customHeight="1" x14ac:dyDescent="0.25">
      <c r="A717" s="19"/>
      <c r="B717" s="19"/>
      <c r="C717" s="19"/>
      <c r="D717" s="19"/>
      <c r="E717" s="19"/>
      <c r="F717" s="86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5.75" customHeight="1" x14ac:dyDescent="0.25">
      <c r="A718" s="19"/>
      <c r="B718" s="19"/>
      <c r="C718" s="19"/>
      <c r="D718" s="19"/>
      <c r="E718" s="19"/>
      <c r="F718" s="86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5.75" customHeight="1" x14ac:dyDescent="0.25">
      <c r="A719" s="19"/>
      <c r="B719" s="19"/>
      <c r="C719" s="19"/>
      <c r="D719" s="19"/>
      <c r="E719" s="19"/>
      <c r="F719" s="86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5.75" customHeight="1" x14ac:dyDescent="0.25">
      <c r="A720" s="19"/>
      <c r="B720" s="19"/>
      <c r="C720" s="19"/>
      <c r="D720" s="19"/>
      <c r="E720" s="19"/>
      <c r="F720" s="86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5.75" customHeight="1" x14ac:dyDescent="0.25">
      <c r="A721" s="19"/>
      <c r="B721" s="19"/>
      <c r="C721" s="19"/>
      <c r="D721" s="19"/>
      <c r="E721" s="19"/>
      <c r="F721" s="86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5.75" customHeight="1" x14ac:dyDescent="0.25">
      <c r="A722" s="19"/>
      <c r="B722" s="19"/>
      <c r="C722" s="19"/>
      <c r="D722" s="19"/>
      <c r="E722" s="19"/>
      <c r="F722" s="86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5.75" customHeight="1" x14ac:dyDescent="0.25">
      <c r="A723" s="19"/>
      <c r="B723" s="19"/>
      <c r="C723" s="19"/>
      <c r="D723" s="19"/>
      <c r="E723" s="19"/>
      <c r="F723" s="86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5.75" customHeight="1" x14ac:dyDescent="0.25">
      <c r="A724" s="19"/>
      <c r="B724" s="19"/>
      <c r="C724" s="19"/>
      <c r="D724" s="19"/>
      <c r="E724" s="19"/>
      <c r="F724" s="86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5.75" customHeight="1" x14ac:dyDescent="0.25">
      <c r="A725" s="19"/>
      <c r="B725" s="19"/>
      <c r="C725" s="19"/>
      <c r="D725" s="19"/>
      <c r="E725" s="19"/>
      <c r="F725" s="86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5.75" customHeight="1" x14ac:dyDescent="0.25">
      <c r="A726" s="19"/>
      <c r="B726" s="19"/>
      <c r="C726" s="19"/>
      <c r="D726" s="19"/>
      <c r="E726" s="19"/>
      <c r="F726" s="86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5.75" customHeight="1" x14ac:dyDescent="0.25">
      <c r="A727" s="19"/>
      <c r="B727" s="19"/>
      <c r="C727" s="19"/>
      <c r="D727" s="19"/>
      <c r="E727" s="19"/>
      <c r="F727" s="86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5.75" customHeight="1" x14ac:dyDescent="0.25">
      <c r="A728" s="19"/>
      <c r="B728" s="19"/>
      <c r="C728" s="19"/>
      <c r="D728" s="19"/>
      <c r="E728" s="19"/>
      <c r="F728" s="86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5.75" customHeight="1" x14ac:dyDescent="0.25">
      <c r="A729" s="19"/>
      <c r="B729" s="19"/>
      <c r="C729" s="19"/>
      <c r="D729" s="19"/>
      <c r="E729" s="19"/>
      <c r="F729" s="86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5.75" customHeight="1" x14ac:dyDescent="0.25">
      <c r="A730" s="19"/>
      <c r="B730" s="19"/>
      <c r="C730" s="19"/>
      <c r="D730" s="19"/>
      <c r="E730" s="19"/>
      <c r="F730" s="86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5.75" customHeight="1" x14ac:dyDescent="0.25">
      <c r="A731" s="19"/>
      <c r="B731" s="19"/>
      <c r="C731" s="19"/>
      <c r="D731" s="19"/>
      <c r="E731" s="19"/>
      <c r="F731" s="86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5.75" customHeight="1" x14ac:dyDescent="0.25">
      <c r="A732" s="19"/>
      <c r="B732" s="19"/>
      <c r="C732" s="19"/>
      <c r="D732" s="19"/>
      <c r="E732" s="19"/>
      <c r="F732" s="86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5.75" customHeight="1" x14ac:dyDescent="0.25">
      <c r="A733" s="19"/>
      <c r="B733" s="19"/>
      <c r="C733" s="19"/>
      <c r="D733" s="19"/>
      <c r="E733" s="19"/>
      <c r="F733" s="86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5.75" customHeight="1" x14ac:dyDescent="0.25">
      <c r="A734" s="19"/>
      <c r="B734" s="19"/>
      <c r="C734" s="19"/>
      <c r="D734" s="19"/>
      <c r="E734" s="19"/>
      <c r="F734" s="86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5.75" customHeight="1" x14ac:dyDescent="0.25">
      <c r="A735" s="19"/>
      <c r="B735" s="19"/>
      <c r="C735" s="19"/>
      <c r="D735" s="19"/>
      <c r="E735" s="19"/>
      <c r="F735" s="86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5.75" customHeight="1" x14ac:dyDescent="0.25">
      <c r="A736" s="19"/>
      <c r="B736" s="19"/>
      <c r="C736" s="19"/>
      <c r="D736" s="19"/>
      <c r="E736" s="19"/>
      <c r="F736" s="86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5.75" customHeight="1" x14ac:dyDescent="0.25">
      <c r="A737" s="19"/>
      <c r="B737" s="19"/>
      <c r="C737" s="19"/>
      <c r="D737" s="19"/>
      <c r="E737" s="19"/>
      <c r="F737" s="86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5.75" customHeight="1" x14ac:dyDescent="0.25">
      <c r="A738" s="19"/>
      <c r="B738" s="19"/>
      <c r="C738" s="19"/>
      <c r="D738" s="19"/>
      <c r="E738" s="19"/>
      <c r="F738" s="86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5.75" customHeight="1" x14ac:dyDescent="0.25">
      <c r="A739" s="19"/>
      <c r="B739" s="19"/>
      <c r="C739" s="19"/>
      <c r="D739" s="19"/>
      <c r="E739" s="19"/>
      <c r="F739" s="86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5.75" customHeight="1" x14ac:dyDescent="0.25">
      <c r="A740" s="19"/>
      <c r="B740" s="19"/>
      <c r="C740" s="19"/>
      <c r="D740" s="19"/>
      <c r="E740" s="19"/>
      <c r="F740" s="86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5.75" customHeight="1" x14ac:dyDescent="0.25">
      <c r="A741" s="19"/>
      <c r="B741" s="19"/>
      <c r="C741" s="19"/>
      <c r="D741" s="19"/>
      <c r="E741" s="19"/>
      <c r="F741" s="86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5.75" customHeight="1" x14ac:dyDescent="0.25">
      <c r="A742" s="19"/>
      <c r="B742" s="19"/>
      <c r="C742" s="19"/>
      <c r="D742" s="19"/>
      <c r="E742" s="19"/>
      <c r="F742" s="86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5.75" customHeight="1" x14ac:dyDescent="0.25">
      <c r="A743" s="19"/>
      <c r="B743" s="19"/>
      <c r="C743" s="19"/>
      <c r="D743" s="19"/>
      <c r="E743" s="19"/>
      <c r="F743" s="86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5.75" customHeight="1" x14ac:dyDescent="0.25">
      <c r="A744" s="19"/>
      <c r="B744" s="19"/>
      <c r="C744" s="19"/>
      <c r="D744" s="19"/>
      <c r="E744" s="19"/>
      <c r="F744" s="86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5.75" customHeight="1" x14ac:dyDescent="0.25">
      <c r="A745" s="19"/>
      <c r="B745" s="19"/>
      <c r="C745" s="19"/>
      <c r="D745" s="19"/>
      <c r="E745" s="19"/>
      <c r="F745" s="86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5.75" customHeight="1" x14ac:dyDescent="0.25">
      <c r="A746" s="19"/>
      <c r="B746" s="19"/>
      <c r="C746" s="19"/>
      <c r="D746" s="19"/>
      <c r="E746" s="19"/>
      <c r="F746" s="86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5.75" customHeight="1" x14ac:dyDescent="0.25">
      <c r="A747" s="19"/>
      <c r="B747" s="19"/>
      <c r="C747" s="19"/>
      <c r="D747" s="19"/>
      <c r="E747" s="19"/>
      <c r="F747" s="86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5.75" customHeight="1" x14ac:dyDescent="0.25">
      <c r="A748" s="19"/>
      <c r="B748" s="19"/>
      <c r="C748" s="19"/>
      <c r="D748" s="19"/>
      <c r="E748" s="19"/>
      <c r="F748" s="86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5.75" customHeight="1" x14ac:dyDescent="0.25">
      <c r="A749" s="19"/>
      <c r="B749" s="19"/>
      <c r="C749" s="19"/>
      <c r="D749" s="19"/>
      <c r="E749" s="19"/>
      <c r="F749" s="86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5.75" customHeight="1" x14ac:dyDescent="0.25">
      <c r="A750" s="19"/>
      <c r="B750" s="19"/>
      <c r="C750" s="19"/>
      <c r="D750" s="19"/>
      <c r="E750" s="19"/>
      <c r="F750" s="86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5.75" customHeight="1" x14ac:dyDescent="0.25">
      <c r="A751" s="19"/>
      <c r="B751" s="19"/>
      <c r="C751" s="19"/>
      <c r="D751" s="19"/>
      <c r="E751" s="19"/>
      <c r="F751" s="86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5.75" customHeight="1" x14ac:dyDescent="0.25">
      <c r="A752" s="19"/>
      <c r="B752" s="19"/>
      <c r="C752" s="19"/>
      <c r="D752" s="19"/>
      <c r="E752" s="19"/>
      <c r="F752" s="86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5.75" customHeight="1" x14ac:dyDescent="0.25">
      <c r="A753" s="19"/>
      <c r="B753" s="19"/>
      <c r="C753" s="19"/>
      <c r="D753" s="19"/>
      <c r="E753" s="19"/>
      <c r="F753" s="86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5.75" customHeight="1" x14ac:dyDescent="0.25">
      <c r="A754" s="19"/>
      <c r="B754" s="19"/>
      <c r="C754" s="19"/>
      <c r="D754" s="19"/>
      <c r="E754" s="19"/>
      <c r="F754" s="86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5.75" customHeight="1" x14ac:dyDescent="0.25">
      <c r="A755" s="19"/>
      <c r="B755" s="19"/>
      <c r="C755" s="19"/>
      <c r="D755" s="19"/>
      <c r="E755" s="19"/>
      <c r="F755" s="86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5.75" customHeight="1" x14ac:dyDescent="0.25">
      <c r="A756" s="19"/>
      <c r="B756" s="19"/>
      <c r="C756" s="19"/>
      <c r="D756" s="19"/>
      <c r="E756" s="19"/>
      <c r="F756" s="86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5.75" customHeight="1" x14ac:dyDescent="0.25">
      <c r="A757" s="19"/>
      <c r="B757" s="19"/>
      <c r="C757" s="19"/>
      <c r="D757" s="19"/>
      <c r="E757" s="19"/>
      <c r="F757" s="86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5.75" customHeight="1" x14ac:dyDescent="0.25">
      <c r="A758" s="19"/>
      <c r="B758" s="19"/>
      <c r="C758" s="19"/>
      <c r="D758" s="19"/>
      <c r="E758" s="19"/>
      <c r="F758" s="86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5.75" customHeight="1" x14ac:dyDescent="0.25">
      <c r="A759" s="19"/>
      <c r="B759" s="19"/>
      <c r="C759" s="19"/>
      <c r="D759" s="19"/>
      <c r="E759" s="19"/>
      <c r="F759" s="86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5.75" customHeight="1" x14ac:dyDescent="0.25">
      <c r="A760" s="19"/>
      <c r="B760" s="19"/>
      <c r="C760" s="19"/>
      <c r="D760" s="19"/>
      <c r="E760" s="19"/>
      <c r="F760" s="86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5.75" customHeight="1" x14ac:dyDescent="0.25">
      <c r="A761" s="19"/>
      <c r="B761" s="19"/>
      <c r="C761" s="19"/>
      <c r="D761" s="19"/>
      <c r="E761" s="19"/>
      <c r="F761" s="86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5.75" customHeight="1" x14ac:dyDescent="0.25">
      <c r="A762" s="19"/>
      <c r="B762" s="19"/>
      <c r="C762" s="19"/>
      <c r="D762" s="19"/>
      <c r="E762" s="19"/>
      <c r="F762" s="86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5.75" customHeight="1" x14ac:dyDescent="0.25">
      <c r="A763" s="19"/>
      <c r="B763" s="19"/>
      <c r="C763" s="19"/>
      <c r="D763" s="19"/>
      <c r="E763" s="19"/>
      <c r="F763" s="86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5.75" customHeight="1" x14ac:dyDescent="0.25">
      <c r="A764" s="19"/>
      <c r="B764" s="19"/>
      <c r="C764" s="19"/>
      <c r="D764" s="19"/>
      <c r="E764" s="19"/>
      <c r="F764" s="86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5.75" customHeight="1" x14ac:dyDescent="0.25">
      <c r="A765" s="19"/>
      <c r="B765" s="19"/>
      <c r="C765" s="19"/>
      <c r="D765" s="19"/>
      <c r="E765" s="19"/>
      <c r="F765" s="86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5.75" customHeight="1" x14ac:dyDescent="0.25">
      <c r="A766" s="19"/>
      <c r="B766" s="19"/>
      <c r="C766" s="19"/>
      <c r="D766" s="19"/>
      <c r="E766" s="19"/>
      <c r="F766" s="86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5.75" customHeight="1" x14ac:dyDescent="0.25">
      <c r="A767" s="19"/>
      <c r="B767" s="19"/>
      <c r="C767" s="19"/>
      <c r="D767" s="19"/>
      <c r="E767" s="19"/>
      <c r="F767" s="86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5.75" customHeight="1" x14ac:dyDescent="0.25">
      <c r="A768" s="19"/>
      <c r="B768" s="19"/>
      <c r="C768" s="19"/>
      <c r="D768" s="19"/>
      <c r="E768" s="19"/>
      <c r="F768" s="86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5.75" customHeight="1" x14ac:dyDescent="0.25">
      <c r="A769" s="19"/>
      <c r="B769" s="19"/>
      <c r="C769" s="19"/>
      <c r="D769" s="19"/>
      <c r="E769" s="19"/>
      <c r="F769" s="86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5.75" customHeight="1" x14ac:dyDescent="0.25">
      <c r="A770" s="19"/>
      <c r="B770" s="19"/>
      <c r="C770" s="19"/>
      <c r="D770" s="19"/>
      <c r="E770" s="19"/>
      <c r="F770" s="86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5.75" customHeight="1" x14ac:dyDescent="0.25">
      <c r="A771" s="19"/>
      <c r="B771" s="19"/>
      <c r="C771" s="19"/>
      <c r="D771" s="19"/>
      <c r="E771" s="19"/>
      <c r="F771" s="86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5.75" customHeight="1" x14ac:dyDescent="0.25">
      <c r="A772" s="19"/>
      <c r="B772" s="19"/>
      <c r="C772" s="19"/>
      <c r="D772" s="19"/>
      <c r="E772" s="19"/>
      <c r="F772" s="86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5.75" customHeight="1" x14ac:dyDescent="0.25">
      <c r="A773" s="19"/>
      <c r="B773" s="19"/>
      <c r="C773" s="19"/>
      <c r="D773" s="19"/>
      <c r="E773" s="19"/>
      <c r="F773" s="86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5.75" customHeight="1" x14ac:dyDescent="0.25">
      <c r="A774" s="19"/>
      <c r="B774" s="19"/>
      <c r="C774" s="19"/>
      <c r="D774" s="19"/>
      <c r="E774" s="19"/>
      <c r="F774" s="86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5.75" customHeight="1" x14ac:dyDescent="0.25">
      <c r="A775" s="19"/>
      <c r="B775" s="19"/>
      <c r="C775" s="19"/>
      <c r="D775" s="19"/>
      <c r="E775" s="19"/>
      <c r="F775" s="86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5.75" customHeight="1" x14ac:dyDescent="0.25">
      <c r="A776" s="19"/>
      <c r="B776" s="19"/>
      <c r="C776" s="19"/>
      <c r="D776" s="19"/>
      <c r="E776" s="19"/>
      <c r="F776" s="86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5.75" customHeight="1" x14ac:dyDescent="0.25">
      <c r="A777" s="19"/>
      <c r="B777" s="19"/>
      <c r="C777" s="19"/>
      <c r="D777" s="19"/>
      <c r="E777" s="19"/>
      <c r="F777" s="86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5.75" customHeight="1" x14ac:dyDescent="0.25">
      <c r="A778" s="19"/>
      <c r="B778" s="19"/>
      <c r="C778" s="19"/>
      <c r="D778" s="19"/>
      <c r="E778" s="19"/>
      <c r="F778" s="86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5.75" customHeight="1" x14ac:dyDescent="0.25">
      <c r="A779" s="19"/>
      <c r="B779" s="19"/>
      <c r="C779" s="19"/>
      <c r="D779" s="19"/>
      <c r="E779" s="19"/>
      <c r="F779" s="86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5.75" customHeight="1" x14ac:dyDescent="0.25">
      <c r="A780" s="19"/>
      <c r="B780" s="19"/>
      <c r="C780" s="19"/>
      <c r="D780" s="19"/>
      <c r="E780" s="19"/>
      <c r="F780" s="86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5.75" customHeight="1" x14ac:dyDescent="0.25">
      <c r="A781" s="19"/>
      <c r="B781" s="19"/>
      <c r="C781" s="19"/>
      <c r="D781" s="19"/>
      <c r="E781" s="19"/>
      <c r="F781" s="86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5.75" customHeight="1" x14ac:dyDescent="0.25">
      <c r="A782" s="19"/>
      <c r="B782" s="19"/>
      <c r="C782" s="19"/>
      <c r="D782" s="19"/>
      <c r="E782" s="19"/>
      <c r="F782" s="86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5.75" customHeight="1" x14ac:dyDescent="0.25">
      <c r="A783" s="19"/>
      <c r="B783" s="19"/>
      <c r="C783" s="19"/>
      <c r="D783" s="19"/>
      <c r="E783" s="19"/>
      <c r="F783" s="86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5.75" customHeight="1" x14ac:dyDescent="0.25">
      <c r="A784" s="19"/>
      <c r="B784" s="19"/>
      <c r="C784" s="19"/>
      <c r="D784" s="19"/>
      <c r="E784" s="19"/>
      <c r="F784" s="86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5.75" customHeight="1" x14ac:dyDescent="0.25">
      <c r="A785" s="19"/>
      <c r="B785" s="19"/>
      <c r="C785" s="19"/>
      <c r="D785" s="19"/>
      <c r="E785" s="19"/>
      <c r="F785" s="86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5.75" customHeight="1" x14ac:dyDescent="0.25">
      <c r="A786" s="19"/>
      <c r="B786" s="19"/>
      <c r="C786" s="19"/>
      <c r="D786" s="19"/>
      <c r="E786" s="19"/>
      <c r="F786" s="86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5.75" customHeight="1" x14ac:dyDescent="0.25">
      <c r="A787" s="19"/>
      <c r="B787" s="19"/>
      <c r="C787" s="19"/>
      <c r="D787" s="19"/>
      <c r="E787" s="19"/>
      <c r="F787" s="86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5.75" customHeight="1" x14ac:dyDescent="0.25">
      <c r="A788" s="19"/>
      <c r="B788" s="19"/>
      <c r="C788" s="19"/>
      <c r="D788" s="19"/>
      <c r="E788" s="19"/>
      <c r="F788" s="86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5.75" customHeight="1" x14ac:dyDescent="0.25">
      <c r="A789" s="19"/>
      <c r="B789" s="19"/>
      <c r="C789" s="19"/>
      <c r="D789" s="19"/>
      <c r="E789" s="19"/>
      <c r="F789" s="86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5.75" customHeight="1" x14ac:dyDescent="0.25">
      <c r="A790" s="19"/>
      <c r="B790" s="19"/>
      <c r="C790" s="19"/>
      <c r="D790" s="19"/>
      <c r="E790" s="19"/>
      <c r="F790" s="86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5.75" customHeight="1" x14ac:dyDescent="0.25">
      <c r="A791" s="19"/>
      <c r="B791" s="19"/>
      <c r="C791" s="19"/>
      <c r="D791" s="19"/>
      <c r="E791" s="19"/>
      <c r="F791" s="86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5.75" customHeight="1" x14ac:dyDescent="0.25">
      <c r="A792" s="19"/>
      <c r="B792" s="19"/>
      <c r="C792" s="19"/>
      <c r="D792" s="19"/>
      <c r="E792" s="19"/>
      <c r="F792" s="86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5.75" customHeight="1" x14ac:dyDescent="0.25">
      <c r="A793" s="19"/>
      <c r="B793" s="19"/>
      <c r="C793" s="19"/>
      <c r="D793" s="19"/>
      <c r="E793" s="19"/>
      <c r="F793" s="86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5.75" customHeight="1" x14ac:dyDescent="0.25">
      <c r="A794" s="19"/>
      <c r="B794" s="19"/>
      <c r="C794" s="19"/>
      <c r="D794" s="19"/>
      <c r="E794" s="19"/>
      <c r="F794" s="86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5.75" customHeight="1" x14ac:dyDescent="0.25">
      <c r="A795" s="19"/>
      <c r="B795" s="19"/>
      <c r="C795" s="19"/>
      <c r="D795" s="19"/>
      <c r="E795" s="19"/>
      <c r="F795" s="86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5.75" customHeight="1" x14ac:dyDescent="0.25">
      <c r="A796" s="19"/>
      <c r="B796" s="19"/>
      <c r="C796" s="19"/>
      <c r="D796" s="19"/>
      <c r="E796" s="19"/>
      <c r="F796" s="86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5.75" customHeight="1" x14ac:dyDescent="0.25">
      <c r="A797" s="19"/>
      <c r="B797" s="19"/>
      <c r="C797" s="19"/>
      <c r="D797" s="19"/>
      <c r="E797" s="19"/>
      <c r="F797" s="86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5.75" customHeight="1" x14ac:dyDescent="0.25">
      <c r="A798" s="19"/>
      <c r="B798" s="19"/>
      <c r="C798" s="19"/>
      <c r="D798" s="19"/>
      <c r="E798" s="19"/>
      <c r="F798" s="86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5.75" customHeight="1" x14ac:dyDescent="0.25">
      <c r="A799" s="19"/>
      <c r="B799" s="19"/>
      <c r="C799" s="19"/>
      <c r="D799" s="19"/>
      <c r="E799" s="19"/>
      <c r="F799" s="86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5.75" customHeight="1" x14ac:dyDescent="0.25">
      <c r="A800" s="19"/>
      <c r="B800" s="19"/>
      <c r="C800" s="19"/>
      <c r="D800" s="19"/>
      <c r="E800" s="19"/>
      <c r="F800" s="86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5.75" customHeight="1" x14ac:dyDescent="0.25">
      <c r="A801" s="19"/>
      <c r="B801" s="19"/>
      <c r="C801" s="19"/>
      <c r="D801" s="19"/>
      <c r="E801" s="19"/>
      <c r="F801" s="86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5.75" customHeight="1" x14ac:dyDescent="0.25">
      <c r="A802" s="19"/>
      <c r="B802" s="19"/>
      <c r="C802" s="19"/>
      <c r="D802" s="19"/>
      <c r="E802" s="19"/>
      <c r="F802" s="86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5.75" customHeight="1" x14ac:dyDescent="0.25">
      <c r="A803" s="19"/>
      <c r="B803" s="19"/>
      <c r="C803" s="19"/>
      <c r="D803" s="19"/>
      <c r="E803" s="19"/>
      <c r="F803" s="86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5.75" customHeight="1" x14ac:dyDescent="0.25">
      <c r="A804" s="19"/>
      <c r="B804" s="19"/>
      <c r="C804" s="19"/>
      <c r="D804" s="19"/>
      <c r="E804" s="19"/>
      <c r="F804" s="86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5.75" customHeight="1" x14ac:dyDescent="0.25">
      <c r="A805" s="19"/>
      <c r="B805" s="19"/>
      <c r="C805" s="19"/>
      <c r="D805" s="19"/>
      <c r="E805" s="19"/>
      <c r="F805" s="86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5.75" customHeight="1" x14ac:dyDescent="0.25">
      <c r="A806" s="19"/>
      <c r="B806" s="19"/>
      <c r="C806" s="19"/>
      <c r="D806" s="19"/>
      <c r="E806" s="19"/>
      <c r="F806" s="86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5.75" customHeight="1" x14ac:dyDescent="0.25">
      <c r="A807" s="19"/>
      <c r="B807" s="19"/>
      <c r="C807" s="19"/>
      <c r="D807" s="19"/>
      <c r="E807" s="19"/>
      <c r="F807" s="86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5.75" customHeight="1" x14ac:dyDescent="0.25">
      <c r="A808" s="19"/>
      <c r="B808" s="19"/>
      <c r="C808" s="19"/>
      <c r="D808" s="19"/>
      <c r="E808" s="19"/>
      <c r="F808" s="86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5.75" customHeight="1" x14ac:dyDescent="0.25">
      <c r="A809" s="19"/>
      <c r="B809" s="19"/>
      <c r="C809" s="19"/>
      <c r="D809" s="19"/>
      <c r="E809" s="19"/>
      <c r="F809" s="86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5.75" customHeight="1" x14ac:dyDescent="0.25">
      <c r="A810" s="19"/>
      <c r="B810" s="19"/>
      <c r="C810" s="19"/>
      <c r="D810" s="19"/>
      <c r="E810" s="19"/>
      <c r="F810" s="86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5.75" customHeight="1" x14ac:dyDescent="0.25">
      <c r="A811" s="19"/>
      <c r="B811" s="19"/>
      <c r="C811" s="19"/>
      <c r="D811" s="19"/>
      <c r="E811" s="19"/>
      <c r="F811" s="86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5.75" customHeight="1" x14ac:dyDescent="0.25">
      <c r="A812" s="19"/>
      <c r="B812" s="19"/>
      <c r="C812" s="19"/>
      <c r="D812" s="19"/>
      <c r="E812" s="19"/>
      <c r="F812" s="86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5.75" customHeight="1" x14ac:dyDescent="0.25">
      <c r="A813" s="19"/>
      <c r="B813" s="19"/>
      <c r="C813" s="19"/>
      <c r="D813" s="19"/>
      <c r="E813" s="19"/>
      <c r="F813" s="86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5.75" customHeight="1" x14ac:dyDescent="0.25">
      <c r="A814" s="19"/>
      <c r="B814" s="19"/>
      <c r="C814" s="19"/>
      <c r="D814" s="19"/>
      <c r="E814" s="19"/>
      <c r="F814" s="86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5.75" customHeight="1" x14ac:dyDescent="0.25">
      <c r="A815" s="19"/>
      <c r="B815" s="19"/>
      <c r="C815" s="19"/>
      <c r="D815" s="19"/>
      <c r="E815" s="19"/>
      <c r="F815" s="86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5.75" customHeight="1" x14ac:dyDescent="0.25">
      <c r="A816" s="19"/>
      <c r="B816" s="19"/>
      <c r="C816" s="19"/>
      <c r="D816" s="19"/>
      <c r="E816" s="19"/>
      <c r="F816" s="86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5.75" customHeight="1" x14ac:dyDescent="0.25">
      <c r="A817" s="19"/>
      <c r="B817" s="19"/>
      <c r="C817" s="19"/>
      <c r="D817" s="19"/>
      <c r="E817" s="19"/>
      <c r="F817" s="86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5.75" customHeight="1" x14ac:dyDescent="0.25">
      <c r="A818" s="19"/>
      <c r="B818" s="19"/>
      <c r="C818" s="19"/>
      <c r="D818" s="19"/>
      <c r="E818" s="19"/>
      <c r="F818" s="86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5.75" customHeight="1" x14ac:dyDescent="0.25">
      <c r="A819" s="19"/>
      <c r="B819" s="19"/>
      <c r="C819" s="19"/>
      <c r="D819" s="19"/>
      <c r="E819" s="19"/>
      <c r="F819" s="86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5.75" customHeight="1" x14ac:dyDescent="0.25">
      <c r="A820" s="19"/>
      <c r="B820" s="19"/>
      <c r="C820" s="19"/>
      <c r="D820" s="19"/>
      <c r="E820" s="19"/>
      <c r="F820" s="86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5.75" customHeight="1" x14ac:dyDescent="0.25">
      <c r="A821" s="19"/>
      <c r="B821" s="19"/>
      <c r="C821" s="19"/>
      <c r="D821" s="19"/>
      <c r="E821" s="19"/>
      <c r="F821" s="86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5.75" customHeight="1" x14ac:dyDescent="0.25">
      <c r="A822" s="19"/>
      <c r="B822" s="19"/>
      <c r="C822" s="19"/>
      <c r="D822" s="19"/>
      <c r="E822" s="19"/>
      <c r="F822" s="86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5.75" customHeight="1" x14ac:dyDescent="0.25">
      <c r="A823" s="19"/>
      <c r="B823" s="19"/>
      <c r="C823" s="19"/>
      <c r="D823" s="19"/>
      <c r="E823" s="19"/>
      <c r="F823" s="86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5.75" customHeight="1" x14ac:dyDescent="0.25">
      <c r="A824" s="19"/>
      <c r="B824" s="19"/>
      <c r="C824" s="19"/>
      <c r="D824" s="19"/>
      <c r="E824" s="19"/>
      <c r="F824" s="86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5.75" customHeight="1" x14ac:dyDescent="0.25">
      <c r="A825" s="19"/>
      <c r="B825" s="19"/>
      <c r="C825" s="19"/>
      <c r="D825" s="19"/>
      <c r="E825" s="19"/>
      <c r="F825" s="86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5.75" customHeight="1" x14ac:dyDescent="0.25">
      <c r="A826" s="19"/>
      <c r="B826" s="19"/>
      <c r="C826" s="19"/>
      <c r="D826" s="19"/>
      <c r="E826" s="19"/>
      <c r="F826" s="86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5.75" customHeight="1" x14ac:dyDescent="0.25">
      <c r="A827" s="19"/>
      <c r="B827" s="19"/>
      <c r="C827" s="19"/>
      <c r="D827" s="19"/>
      <c r="E827" s="19"/>
      <c r="F827" s="86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5.75" customHeight="1" x14ac:dyDescent="0.25">
      <c r="A828" s="19"/>
      <c r="B828" s="19"/>
      <c r="C828" s="19"/>
      <c r="D828" s="19"/>
      <c r="E828" s="19"/>
      <c r="F828" s="86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5.75" customHeight="1" x14ac:dyDescent="0.25">
      <c r="A829" s="19"/>
      <c r="B829" s="19"/>
      <c r="C829" s="19"/>
      <c r="D829" s="19"/>
      <c r="E829" s="19"/>
      <c r="F829" s="86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5.75" customHeight="1" x14ac:dyDescent="0.25">
      <c r="A830" s="19"/>
      <c r="B830" s="19"/>
      <c r="C830" s="19"/>
      <c r="D830" s="19"/>
      <c r="E830" s="19"/>
      <c r="F830" s="86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5.75" customHeight="1" x14ac:dyDescent="0.25">
      <c r="A831" s="19"/>
      <c r="B831" s="19"/>
      <c r="C831" s="19"/>
      <c r="D831" s="19"/>
      <c r="E831" s="19"/>
      <c r="F831" s="86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5.75" customHeight="1" x14ac:dyDescent="0.25">
      <c r="A832" s="19"/>
      <c r="B832" s="19"/>
      <c r="C832" s="19"/>
      <c r="D832" s="19"/>
      <c r="E832" s="19"/>
      <c r="F832" s="86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5.75" customHeight="1" x14ac:dyDescent="0.25">
      <c r="A833" s="19"/>
      <c r="B833" s="19"/>
      <c r="C833" s="19"/>
      <c r="D833" s="19"/>
      <c r="E833" s="19"/>
      <c r="F833" s="86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5.75" customHeight="1" x14ac:dyDescent="0.25">
      <c r="A834" s="19"/>
      <c r="B834" s="19"/>
      <c r="C834" s="19"/>
      <c r="D834" s="19"/>
      <c r="E834" s="19"/>
      <c r="F834" s="86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5.75" customHeight="1" x14ac:dyDescent="0.25">
      <c r="A835" s="19"/>
      <c r="B835" s="19"/>
      <c r="C835" s="19"/>
      <c r="D835" s="19"/>
      <c r="E835" s="19"/>
      <c r="F835" s="86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5.75" customHeight="1" x14ac:dyDescent="0.25">
      <c r="A836" s="19"/>
      <c r="B836" s="19"/>
      <c r="C836" s="19"/>
      <c r="D836" s="19"/>
      <c r="E836" s="19"/>
      <c r="F836" s="86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5.75" customHeight="1" x14ac:dyDescent="0.25">
      <c r="A837" s="19"/>
      <c r="B837" s="19"/>
      <c r="C837" s="19"/>
      <c r="D837" s="19"/>
      <c r="E837" s="19"/>
      <c r="F837" s="86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5.75" customHeight="1" x14ac:dyDescent="0.25">
      <c r="A838" s="19"/>
      <c r="B838" s="19"/>
      <c r="C838" s="19"/>
      <c r="D838" s="19"/>
      <c r="E838" s="19"/>
      <c r="F838" s="86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5.75" customHeight="1" x14ac:dyDescent="0.25">
      <c r="A839" s="19"/>
      <c r="B839" s="19"/>
      <c r="C839" s="19"/>
      <c r="D839" s="19"/>
      <c r="E839" s="19"/>
      <c r="F839" s="86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5.75" customHeight="1" x14ac:dyDescent="0.25">
      <c r="A840" s="19"/>
      <c r="B840" s="19"/>
      <c r="C840" s="19"/>
      <c r="D840" s="19"/>
      <c r="E840" s="19"/>
      <c r="F840" s="86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5.75" customHeight="1" x14ac:dyDescent="0.25">
      <c r="A841" s="19"/>
      <c r="B841" s="19"/>
      <c r="C841" s="19"/>
      <c r="D841" s="19"/>
      <c r="E841" s="19"/>
      <c r="F841" s="86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5.75" customHeight="1" x14ac:dyDescent="0.25">
      <c r="A842" s="19"/>
      <c r="B842" s="19"/>
      <c r="C842" s="19"/>
      <c r="D842" s="19"/>
      <c r="E842" s="19"/>
      <c r="F842" s="86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5.75" customHeight="1" x14ac:dyDescent="0.25">
      <c r="A843" s="19"/>
      <c r="B843" s="19"/>
      <c r="C843" s="19"/>
      <c r="D843" s="19"/>
      <c r="E843" s="19"/>
      <c r="F843" s="86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5.75" customHeight="1" x14ac:dyDescent="0.25">
      <c r="A844" s="19"/>
      <c r="B844" s="19"/>
      <c r="C844" s="19"/>
      <c r="D844" s="19"/>
      <c r="E844" s="19"/>
      <c r="F844" s="86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5.75" customHeight="1" x14ac:dyDescent="0.25">
      <c r="A845" s="19"/>
      <c r="B845" s="19"/>
      <c r="C845" s="19"/>
      <c r="D845" s="19"/>
      <c r="E845" s="19"/>
      <c r="F845" s="86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5.75" customHeight="1" x14ac:dyDescent="0.25">
      <c r="A846" s="19"/>
      <c r="B846" s="19"/>
      <c r="C846" s="19"/>
      <c r="D846" s="19"/>
      <c r="E846" s="19"/>
      <c r="F846" s="86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5.75" customHeight="1" x14ac:dyDescent="0.25">
      <c r="A847" s="19"/>
      <c r="B847" s="19"/>
      <c r="C847" s="19"/>
      <c r="D847" s="19"/>
      <c r="E847" s="19"/>
      <c r="F847" s="86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5.75" customHeight="1" x14ac:dyDescent="0.25">
      <c r="A848" s="19"/>
      <c r="B848" s="19"/>
      <c r="C848" s="19"/>
      <c r="D848" s="19"/>
      <c r="E848" s="19"/>
      <c r="F848" s="86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5.75" customHeight="1" x14ac:dyDescent="0.25">
      <c r="A849" s="19"/>
      <c r="B849" s="19"/>
      <c r="C849" s="19"/>
      <c r="D849" s="19"/>
      <c r="E849" s="19"/>
      <c r="F849" s="86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5.75" customHeight="1" x14ac:dyDescent="0.25">
      <c r="A850" s="19"/>
      <c r="B850" s="19"/>
      <c r="C850" s="19"/>
      <c r="D850" s="19"/>
      <c r="E850" s="19"/>
      <c r="F850" s="86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5.75" customHeight="1" x14ac:dyDescent="0.25">
      <c r="A851" s="19"/>
      <c r="B851" s="19"/>
      <c r="C851" s="19"/>
      <c r="D851" s="19"/>
      <c r="E851" s="19"/>
      <c r="F851" s="86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5.75" customHeight="1" x14ac:dyDescent="0.25">
      <c r="A852" s="19"/>
      <c r="B852" s="19"/>
      <c r="C852" s="19"/>
      <c r="D852" s="19"/>
      <c r="E852" s="19"/>
      <c r="F852" s="86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5.75" customHeight="1" x14ac:dyDescent="0.25">
      <c r="A853" s="19"/>
      <c r="B853" s="19"/>
      <c r="C853" s="19"/>
      <c r="D853" s="19"/>
      <c r="E853" s="19"/>
      <c r="F853" s="86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5.75" customHeight="1" x14ac:dyDescent="0.25">
      <c r="A854" s="19"/>
      <c r="B854" s="19"/>
      <c r="C854" s="19"/>
      <c r="D854" s="19"/>
      <c r="E854" s="19"/>
      <c r="F854" s="86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5.75" customHeight="1" x14ac:dyDescent="0.25">
      <c r="A855" s="19"/>
      <c r="B855" s="19"/>
      <c r="C855" s="19"/>
      <c r="D855" s="19"/>
      <c r="E855" s="19"/>
      <c r="F855" s="86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5.75" customHeight="1" x14ac:dyDescent="0.25">
      <c r="A856" s="19"/>
      <c r="B856" s="19"/>
      <c r="C856" s="19"/>
      <c r="D856" s="19"/>
      <c r="E856" s="19"/>
      <c r="F856" s="86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5.75" customHeight="1" x14ac:dyDescent="0.25">
      <c r="A857" s="19"/>
      <c r="B857" s="19"/>
      <c r="C857" s="19"/>
      <c r="D857" s="19"/>
      <c r="E857" s="19"/>
      <c r="F857" s="86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5.75" customHeight="1" x14ac:dyDescent="0.25">
      <c r="A858" s="19"/>
      <c r="B858" s="19"/>
      <c r="C858" s="19"/>
      <c r="D858" s="19"/>
      <c r="E858" s="19"/>
      <c r="F858" s="86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5.75" customHeight="1" x14ac:dyDescent="0.25">
      <c r="A859" s="19"/>
      <c r="B859" s="19"/>
      <c r="C859" s="19"/>
      <c r="D859" s="19"/>
      <c r="E859" s="19"/>
      <c r="F859" s="86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5.75" customHeight="1" x14ac:dyDescent="0.25">
      <c r="A860" s="19"/>
      <c r="B860" s="19"/>
      <c r="C860" s="19"/>
      <c r="D860" s="19"/>
      <c r="E860" s="19"/>
      <c r="F860" s="86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5.75" customHeight="1" x14ac:dyDescent="0.25">
      <c r="A861" s="19"/>
      <c r="B861" s="19"/>
      <c r="C861" s="19"/>
      <c r="D861" s="19"/>
      <c r="E861" s="19"/>
      <c r="F861" s="86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5.75" customHeight="1" x14ac:dyDescent="0.25">
      <c r="A862" s="19"/>
      <c r="B862" s="19"/>
      <c r="C862" s="19"/>
      <c r="D862" s="19"/>
      <c r="E862" s="19"/>
      <c r="F862" s="86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5.75" customHeight="1" x14ac:dyDescent="0.25">
      <c r="A863" s="19"/>
      <c r="B863" s="19"/>
      <c r="C863" s="19"/>
      <c r="D863" s="19"/>
      <c r="E863" s="19"/>
      <c r="F863" s="86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5.75" customHeight="1" x14ac:dyDescent="0.25">
      <c r="A864" s="19"/>
      <c r="B864" s="19"/>
      <c r="C864" s="19"/>
      <c r="D864" s="19"/>
      <c r="E864" s="19"/>
      <c r="F864" s="86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5.75" customHeight="1" x14ac:dyDescent="0.25">
      <c r="A865" s="19"/>
      <c r="B865" s="19"/>
      <c r="C865" s="19"/>
      <c r="D865" s="19"/>
      <c r="E865" s="19"/>
      <c r="F865" s="86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5.75" customHeight="1" x14ac:dyDescent="0.25">
      <c r="A866" s="19"/>
      <c r="B866" s="19"/>
      <c r="C866" s="19"/>
      <c r="D866" s="19"/>
      <c r="E866" s="19"/>
      <c r="F866" s="86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5.75" customHeight="1" x14ac:dyDescent="0.25">
      <c r="A867" s="19"/>
      <c r="B867" s="19"/>
      <c r="C867" s="19"/>
      <c r="D867" s="19"/>
      <c r="E867" s="19"/>
      <c r="F867" s="86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5.75" customHeight="1" x14ac:dyDescent="0.25">
      <c r="A868" s="19"/>
      <c r="B868" s="19"/>
      <c r="C868" s="19"/>
      <c r="D868" s="19"/>
      <c r="E868" s="19"/>
      <c r="F868" s="86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5.75" customHeight="1" x14ac:dyDescent="0.25">
      <c r="A869" s="19"/>
      <c r="B869" s="19"/>
      <c r="C869" s="19"/>
      <c r="D869" s="19"/>
      <c r="E869" s="19"/>
      <c r="F869" s="86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5.75" customHeight="1" x14ac:dyDescent="0.25">
      <c r="A870" s="19"/>
      <c r="B870" s="19"/>
      <c r="C870" s="19"/>
      <c r="D870" s="19"/>
      <c r="E870" s="19"/>
      <c r="F870" s="86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5.75" customHeight="1" x14ac:dyDescent="0.25">
      <c r="A871" s="19"/>
      <c r="B871" s="19"/>
      <c r="C871" s="19"/>
      <c r="D871" s="19"/>
      <c r="E871" s="19"/>
      <c r="F871" s="86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5.75" customHeight="1" x14ac:dyDescent="0.25">
      <c r="A872" s="19"/>
      <c r="B872" s="19"/>
      <c r="C872" s="19"/>
      <c r="D872" s="19"/>
      <c r="E872" s="19"/>
      <c r="F872" s="86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5.75" customHeight="1" x14ac:dyDescent="0.25">
      <c r="A873" s="19"/>
      <c r="B873" s="19"/>
      <c r="C873" s="19"/>
      <c r="D873" s="19"/>
      <c r="E873" s="19"/>
      <c r="F873" s="86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5.75" customHeight="1" x14ac:dyDescent="0.25">
      <c r="A874" s="19"/>
      <c r="B874" s="19"/>
      <c r="C874" s="19"/>
      <c r="D874" s="19"/>
      <c r="E874" s="19"/>
      <c r="F874" s="86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5.75" customHeight="1" x14ac:dyDescent="0.25">
      <c r="A875" s="19"/>
      <c r="B875" s="19"/>
      <c r="C875" s="19"/>
      <c r="D875" s="19"/>
      <c r="E875" s="19"/>
      <c r="F875" s="86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5.75" customHeight="1" x14ac:dyDescent="0.25">
      <c r="A876" s="19"/>
      <c r="B876" s="19"/>
      <c r="C876" s="19"/>
      <c r="D876" s="19"/>
      <c r="E876" s="19"/>
      <c r="F876" s="86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5.75" customHeight="1" x14ac:dyDescent="0.25">
      <c r="A877" s="19"/>
      <c r="B877" s="19"/>
      <c r="C877" s="19"/>
      <c r="D877" s="19"/>
      <c r="E877" s="19"/>
      <c r="F877" s="86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5.75" customHeight="1" x14ac:dyDescent="0.25">
      <c r="A878" s="19"/>
      <c r="B878" s="19"/>
      <c r="C878" s="19"/>
      <c r="D878" s="19"/>
      <c r="E878" s="19"/>
      <c r="F878" s="86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5.75" customHeight="1" x14ac:dyDescent="0.25">
      <c r="A879" s="19"/>
      <c r="B879" s="19"/>
      <c r="C879" s="19"/>
      <c r="D879" s="19"/>
      <c r="E879" s="19"/>
      <c r="F879" s="86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5.75" customHeight="1" x14ac:dyDescent="0.25">
      <c r="A880" s="19"/>
      <c r="B880" s="19"/>
      <c r="C880" s="19"/>
      <c r="D880" s="19"/>
      <c r="E880" s="19"/>
      <c r="F880" s="86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5.75" customHeight="1" x14ac:dyDescent="0.25">
      <c r="A881" s="19"/>
      <c r="B881" s="19"/>
      <c r="C881" s="19"/>
      <c r="D881" s="19"/>
      <c r="E881" s="19"/>
      <c r="F881" s="86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5.75" customHeight="1" x14ac:dyDescent="0.25">
      <c r="A882" s="19"/>
      <c r="B882" s="19"/>
      <c r="C882" s="19"/>
      <c r="D882" s="19"/>
      <c r="E882" s="19"/>
      <c r="F882" s="86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5.75" customHeight="1" x14ac:dyDescent="0.25">
      <c r="A883" s="19"/>
      <c r="B883" s="19"/>
      <c r="C883" s="19"/>
      <c r="D883" s="19"/>
      <c r="E883" s="19"/>
      <c r="F883" s="86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5.75" customHeight="1" x14ac:dyDescent="0.25">
      <c r="A884" s="19"/>
      <c r="B884" s="19"/>
      <c r="C884" s="19"/>
      <c r="D884" s="19"/>
      <c r="E884" s="19"/>
      <c r="F884" s="86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5.75" customHeight="1" x14ac:dyDescent="0.25">
      <c r="A885" s="19"/>
      <c r="B885" s="19"/>
      <c r="C885" s="19"/>
      <c r="D885" s="19"/>
      <c r="E885" s="19"/>
      <c r="F885" s="86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5.75" customHeight="1" x14ac:dyDescent="0.25">
      <c r="A886" s="19"/>
      <c r="B886" s="19"/>
      <c r="C886" s="19"/>
      <c r="D886" s="19"/>
      <c r="E886" s="19"/>
      <c r="F886" s="86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5.75" customHeight="1" x14ac:dyDescent="0.25">
      <c r="A887" s="19"/>
      <c r="B887" s="19"/>
      <c r="C887" s="19"/>
      <c r="D887" s="19"/>
      <c r="E887" s="19"/>
      <c r="F887" s="86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5.75" customHeight="1" x14ac:dyDescent="0.25">
      <c r="A888" s="19"/>
      <c r="B888" s="19"/>
      <c r="C888" s="19"/>
      <c r="D888" s="19"/>
      <c r="E888" s="19"/>
      <c r="F888" s="86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5.75" customHeight="1" x14ac:dyDescent="0.25">
      <c r="A889" s="19"/>
      <c r="B889" s="19"/>
      <c r="C889" s="19"/>
      <c r="D889" s="19"/>
      <c r="E889" s="19"/>
      <c r="F889" s="86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5.75" customHeight="1" x14ac:dyDescent="0.25">
      <c r="A890" s="19"/>
      <c r="B890" s="19"/>
      <c r="C890" s="19"/>
      <c r="D890" s="19"/>
      <c r="E890" s="19"/>
      <c r="F890" s="86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5.75" customHeight="1" x14ac:dyDescent="0.25">
      <c r="A891" s="19"/>
      <c r="B891" s="19"/>
      <c r="C891" s="19"/>
      <c r="D891" s="19"/>
      <c r="E891" s="19"/>
      <c r="F891" s="86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5.75" customHeight="1" x14ac:dyDescent="0.25">
      <c r="A892" s="19"/>
      <c r="B892" s="19"/>
      <c r="C892" s="19"/>
      <c r="D892" s="19"/>
      <c r="E892" s="19"/>
      <c r="F892" s="86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5.75" customHeight="1" x14ac:dyDescent="0.25">
      <c r="A893" s="19"/>
      <c r="B893" s="19"/>
      <c r="C893" s="19"/>
      <c r="D893" s="19"/>
      <c r="E893" s="19"/>
      <c r="F893" s="86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5.75" customHeight="1" x14ac:dyDescent="0.25">
      <c r="A894" s="19"/>
      <c r="B894" s="19"/>
      <c r="C894" s="19"/>
      <c r="D894" s="19"/>
      <c r="E894" s="19"/>
      <c r="F894" s="86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5.75" customHeight="1" x14ac:dyDescent="0.25">
      <c r="A895" s="19"/>
      <c r="B895" s="19"/>
      <c r="C895" s="19"/>
      <c r="D895" s="19"/>
      <c r="E895" s="19"/>
      <c r="F895" s="86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5.75" customHeight="1" x14ac:dyDescent="0.25">
      <c r="A896" s="19"/>
      <c r="B896" s="19"/>
      <c r="C896" s="19"/>
      <c r="D896" s="19"/>
      <c r="E896" s="19"/>
      <c r="F896" s="86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5.75" customHeight="1" x14ac:dyDescent="0.25">
      <c r="A897" s="19"/>
      <c r="B897" s="19"/>
      <c r="C897" s="19"/>
      <c r="D897" s="19"/>
      <c r="E897" s="19"/>
      <c r="F897" s="86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5.75" customHeight="1" x14ac:dyDescent="0.25">
      <c r="A898" s="19"/>
      <c r="B898" s="19"/>
      <c r="C898" s="19"/>
      <c r="D898" s="19"/>
      <c r="E898" s="19"/>
      <c r="F898" s="86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5.75" customHeight="1" x14ac:dyDescent="0.25">
      <c r="A899" s="19"/>
      <c r="B899" s="19"/>
      <c r="C899" s="19"/>
      <c r="D899" s="19"/>
      <c r="E899" s="19"/>
      <c r="F899" s="86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5.75" customHeight="1" x14ac:dyDescent="0.25">
      <c r="A900" s="19"/>
      <c r="B900" s="19"/>
      <c r="C900" s="19"/>
      <c r="D900" s="19"/>
      <c r="E900" s="19"/>
      <c r="F900" s="86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5.75" customHeight="1" x14ac:dyDescent="0.25">
      <c r="A901" s="19"/>
      <c r="B901" s="19"/>
      <c r="C901" s="19"/>
      <c r="D901" s="19"/>
      <c r="E901" s="19"/>
      <c r="F901" s="86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5.75" customHeight="1" x14ac:dyDescent="0.25">
      <c r="A902" s="19"/>
      <c r="B902" s="19"/>
      <c r="C902" s="19"/>
      <c r="D902" s="19"/>
      <c r="E902" s="19"/>
      <c r="F902" s="86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5.75" customHeight="1" x14ac:dyDescent="0.25">
      <c r="A903" s="19"/>
      <c r="B903" s="19"/>
      <c r="C903" s="19"/>
      <c r="D903" s="19"/>
      <c r="E903" s="19"/>
      <c r="F903" s="86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5.75" customHeight="1" x14ac:dyDescent="0.25">
      <c r="A904" s="19"/>
      <c r="B904" s="19"/>
      <c r="C904" s="19"/>
      <c r="D904" s="19"/>
      <c r="E904" s="19"/>
      <c r="F904" s="86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5.75" customHeight="1" x14ac:dyDescent="0.25">
      <c r="A905" s="19"/>
      <c r="B905" s="19"/>
      <c r="C905" s="19"/>
      <c r="D905" s="19"/>
      <c r="E905" s="19"/>
      <c r="F905" s="86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5.75" customHeight="1" x14ac:dyDescent="0.25">
      <c r="A906" s="19"/>
      <c r="B906" s="19"/>
      <c r="C906" s="19"/>
      <c r="D906" s="19"/>
      <c r="E906" s="19"/>
      <c r="F906" s="86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5.75" customHeight="1" x14ac:dyDescent="0.25">
      <c r="A907" s="19"/>
      <c r="B907" s="19"/>
      <c r="C907" s="19"/>
      <c r="D907" s="19"/>
      <c r="E907" s="19"/>
      <c r="F907" s="86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5.75" customHeight="1" x14ac:dyDescent="0.25">
      <c r="A908" s="19"/>
      <c r="B908" s="19"/>
      <c r="C908" s="19"/>
      <c r="D908" s="19"/>
      <c r="E908" s="19"/>
      <c r="F908" s="86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5.75" customHeight="1" x14ac:dyDescent="0.25">
      <c r="A909" s="19"/>
      <c r="B909" s="19"/>
      <c r="C909" s="19"/>
      <c r="D909" s="19"/>
      <c r="E909" s="19"/>
      <c r="F909" s="86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5.75" customHeight="1" x14ac:dyDescent="0.25">
      <c r="A910" s="19"/>
      <c r="B910" s="19"/>
      <c r="C910" s="19"/>
      <c r="D910" s="19"/>
      <c r="E910" s="19"/>
      <c r="F910" s="86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5.75" customHeight="1" x14ac:dyDescent="0.25">
      <c r="A911" s="19"/>
      <c r="B911" s="19"/>
      <c r="C911" s="19"/>
      <c r="D911" s="19"/>
      <c r="E911" s="19"/>
      <c r="F911" s="86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5.75" customHeight="1" x14ac:dyDescent="0.25">
      <c r="A912" s="19"/>
      <c r="B912" s="19"/>
      <c r="C912" s="19"/>
      <c r="D912" s="19"/>
      <c r="E912" s="19"/>
      <c r="F912" s="86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5.75" customHeight="1" x14ac:dyDescent="0.25">
      <c r="A913" s="19"/>
      <c r="B913" s="19"/>
      <c r="C913" s="19"/>
      <c r="D913" s="19"/>
      <c r="E913" s="19"/>
      <c r="F913" s="86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5.75" customHeight="1" x14ac:dyDescent="0.25">
      <c r="A914" s="19"/>
      <c r="B914" s="19"/>
      <c r="C914" s="19"/>
      <c r="D914" s="19"/>
      <c r="E914" s="19"/>
      <c r="F914" s="86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5.75" customHeight="1" x14ac:dyDescent="0.25">
      <c r="A915" s="19"/>
      <c r="B915" s="19"/>
      <c r="C915" s="19"/>
      <c r="D915" s="19"/>
      <c r="E915" s="19"/>
      <c r="F915" s="86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5.75" customHeight="1" x14ac:dyDescent="0.25">
      <c r="A916" s="19"/>
      <c r="B916" s="19"/>
      <c r="C916" s="19"/>
      <c r="D916" s="19"/>
      <c r="E916" s="19"/>
      <c r="F916" s="86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5.75" customHeight="1" x14ac:dyDescent="0.25">
      <c r="A917" s="19"/>
      <c r="B917" s="19"/>
      <c r="C917" s="19"/>
      <c r="D917" s="19"/>
      <c r="E917" s="19"/>
      <c r="F917" s="86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5.75" customHeight="1" x14ac:dyDescent="0.25">
      <c r="A918" s="19"/>
      <c r="B918" s="19"/>
      <c r="C918" s="19"/>
      <c r="D918" s="19"/>
      <c r="E918" s="19"/>
      <c r="F918" s="86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5.75" customHeight="1" x14ac:dyDescent="0.25">
      <c r="A919" s="19"/>
      <c r="B919" s="19"/>
      <c r="C919" s="19"/>
      <c r="D919" s="19"/>
      <c r="E919" s="19"/>
      <c r="F919" s="86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5.75" customHeight="1" x14ac:dyDescent="0.25">
      <c r="A920" s="19"/>
      <c r="B920" s="19"/>
      <c r="C920" s="19"/>
      <c r="D920" s="19"/>
      <c r="E920" s="19"/>
      <c r="F920" s="86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5.75" customHeight="1" x14ac:dyDescent="0.25">
      <c r="A921" s="19"/>
      <c r="B921" s="19"/>
      <c r="C921" s="19"/>
      <c r="D921" s="19"/>
      <c r="E921" s="19"/>
      <c r="F921" s="86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5.75" customHeight="1" x14ac:dyDescent="0.25">
      <c r="A922" s="19"/>
      <c r="B922" s="19"/>
      <c r="C922" s="19"/>
      <c r="D922" s="19"/>
      <c r="E922" s="19"/>
      <c r="F922" s="86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5.75" customHeight="1" x14ac:dyDescent="0.25">
      <c r="A923" s="19"/>
      <c r="B923" s="19"/>
      <c r="C923" s="19"/>
      <c r="D923" s="19"/>
      <c r="E923" s="19"/>
      <c r="F923" s="86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5.75" customHeight="1" x14ac:dyDescent="0.25">
      <c r="A924" s="19"/>
      <c r="B924" s="19"/>
      <c r="C924" s="19"/>
      <c r="D924" s="19"/>
      <c r="E924" s="19"/>
      <c r="F924" s="86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5.75" customHeight="1" x14ac:dyDescent="0.25">
      <c r="A925" s="19"/>
      <c r="B925" s="19"/>
      <c r="C925" s="19"/>
      <c r="D925" s="19"/>
      <c r="E925" s="19"/>
      <c r="F925" s="86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5.75" customHeight="1" x14ac:dyDescent="0.25">
      <c r="A926" s="19"/>
      <c r="B926" s="19"/>
      <c r="C926" s="19"/>
      <c r="D926" s="19"/>
      <c r="E926" s="19"/>
      <c r="F926" s="86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5.75" customHeight="1" x14ac:dyDescent="0.25">
      <c r="A927" s="19"/>
      <c r="B927" s="19"/>
      <c r="C927" s="19"/>
      <c r="D927" s="19"/>
      <c r="E927" s="19"/>
      <c r="F927" s="86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5.75" customHeight="1" x14ac:dyDescent="0.25">
      <c r="A928" s="19"/>
      <c r="B928" s="19"/>
      <c r="C928" s="19"/>
      <c r="D928" s="19"/>
      <c r="E928" s="19"/>
      <c r="F928" s="86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5.75" customHeight="1" x14ac:dyDescent="0.25">
      <c r="A929" s="19"/>
      <c r="B929" s="19"/>
      <c r="C929" s="19"/>
      <c r="D929" s="19"/>
      <c r="E929" s="19"/>
      <c r="F929" s="86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5.75" customHeight="1" x14ac:dyDescent="0.25">
      <c r="A930" s="19"/>
      <c r="B930" s="19"/>
      <c r="C930" s="19"/>
      <c r="D930" s="19"/>
      <c r="E930" s="19"/>
      <c r="F930" s="86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5.75" customHeight="1" x14ac:dyDescent="0.25">
      <c r="A931" s="19"/>
      <c r="B931" s="19"/>
      <c r="C931" s="19"/>
      <c r="D931" s="19"/>
      <c r="E931" s="19"/>
      <c r="F931" s="86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5.75" customHeight="1" x14ac:dyDescent="0.25">
      <c r="A932" s="19"/>
      <c r="B932" s="19"/>
      <c r="C932" s="19"/>
      <c r="D932" s="19"/>
      <c r="E932" s="19"/>
      <c r="F932" s="86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5.75" customHeight="1" x14ac:dyDescent="0.25">
      <c r="A933" s="19"/>
      <c r="B933" s="19"/>
      <c r="C933" s="19"/>
      <c r="D933" s="19"/>
      <c r="E933" s="19"/>
      <c r="F933" s="86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5.75" customHeight="1" x14ac:dyDescent="0.25">
      <c r="A934" s="19"/>
      <c r="B934" s="19"/>
      <c r="C934" s="19"/>
      <c r="D934" s="19"/>
      <c r="E934" s="19"/>
      <c r="F934" s="86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5.75" customHeight="1" x14ac:dyDescent="0.25">
      <c r="A935" s="19"/>
      <c r="B935" s="19"/>
      <c r="C935" s="19"/>
      <c r="D935" s="19"/>
      <c r="E935" s="19"/>
      <c r="F935" s="86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5.75" customHeight="1" x14ac:dyDescent="0.25">
      <c r="A936" s="19"/>
      <c r="B936" s="19"/>
      <c r="C936" s="19"/>
      <c r="D936" s="19"/>
      <c r="E936" s="19"/>
      <c r="F936" s="86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5.75" customHeight="1" x14ac:dyDescent="0.25">
      <c r="A937" s="19"/>
      <c r="B937" s="19"/>
      <c r="C937" s="19"/>
      <c r="D937" s="19"/>
      <c r="E937" s="19"/>
      <c r="F937" s="86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5.75" customHeight="1" x14ac:dyDescent="0.25">
      <c r="A938" s="19"/>
      <c r="B938" s="19"/>
      <c r="C938" s="19"/>
      <c r="D938" s="19"/>
      <c r="E938" s="19"/>
      <c r="F938" s="86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5.75" customHeight="1" x14ac:dyDescent="0.25">
      <c r="A939" s="19"/>
      <c r="B939" s="19"/>
      <c r="C939" s="19"/>
      <c r="D939" s="19"/>
      <c r="E939" s="19"/>
      <c r="F939" s="86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5.75" customHeight="1" x14ac:dyDescent="0.25">
      <c r="A940" s="19"/>
      <c r="B940" s="19"/>
      <c r="C940" s="19"/>
      <c r="D940" s="19"/>
      <c r="E940" s="19"/>
      <c r="F940" s="86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5.75" customHeight="1" x14ac:dyDescent="0.25">
      <c r="A941" s="19"/>
      <c r="B941" s="19"/>
      <c r="C941" s="19"/>
      <c r="D941" s="19"/>
      <c r="E941" s="19"/>
      <c r="F941" s="86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5.75" customHeight="1" x14ac:dyDescent="0.25">
      <c r="A942" s="19"/>
      <c r="B942" s="19"/>
      <c r="C942" s="19"/>
      <c r="D942" s="19"/>
      <c r="E942" s="19"/>
      <c r="F942" s="86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5.75" customHeight="1" x14ac:dyDescent="0.25">
      <c r="A943" s="19"/>
      <c r="B943" s="19"/>
      <c r="C943" s="19"/>
      <c r="D943" s="19"/>
      <c r="E943" s="19"/>
      <c r="F943" s="86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5.75" customHeight="1" x14ac:dyDescent="0.25">
      <c r="A944" s="19"/>
      <c r="B944" s="19"/>
      <c r="C944" s="19"/>
      <c r="D944" s="19"/>
      <c r="E944" s="19"/>
      <c r="F944" s="86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5.75" customHeight="1" x14ac:dyDescent="0.25">
      <c r="A945" s="19"/>
      <c r="B945" s="19"/>
      <c r="C945" s="19"/>
      <c r="D945" s="19"/>
      <c r="E945" s="19"/>
      <c r="F945" s="86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5.75" customHeight="1" x14ac:dyDescent="0.25">
      <c r="A946" s="19"/>
      <c r="B946" s="19"/>
      <c r="C946" s="19"/>
      <c r="D946" s="19"/>
      <c r="E946" s="19"/>
      <c r="F946" s="86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5.75" customHeight="1" x14ac:dyDescent="0.25">
      <c r="A947" s="19"/>
      <c r="B947" s="19"/>
      <c r="C947" s="19"/>
      <c r="D947" s="19"/>
      <c r="E947" s="19"/>
      <c r="F947" s="86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5.75" customHeight="1" x14ac:dyDescent="0.25">
      <c r="A948" s="19"/>
      <c r="B948" s="19"/>
      <c r="C948" s="19"/>
      <c r="D948" s="19"/>
      <c r="E948" s="19"/>
      <c r="F948" s="86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5.75" customHeight="1" x14ac:dyDescent="0.25">
      <c r="A949" s="19"/>
      <c r="B949" s="19"/>
      <c r="C949" s="19"/>
      <c r="D949" s="19"/>
      <c r="E949" s="19"/>
      <c r="F949" s="86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5.75" customHeight="1" x14ac:dyDescent="0.25">
      <c r="A950" s="19"/>
      <c r="B950" s="19"/>
      <c r="C950" s="19"/>
      <c r="D950" s="19"/>
      <c r="E950" s="19"/>
      <c r="F950" s="86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5.75" customHeight="1" x14ac:dyDescent="0.25">
      <c r="A951" s="19"/>
      <c r="B951" s="19"/>
      <c r="C951" s="19"/>
      <c r="D951" s="19"/>
      <c r="E951" s="19"/>
      <c r="F951" s="86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5.75" customHeight="1" x14ac:dyDescent="0.25">
      <c r="A952" s="19"/>
      <c r="B952" s="19"/>
      <c r="C952" s="19"/>
      <c r="D952" s="19"/>
      <c r="E952" s="19"/>
      <c r="F952" s="86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5.75" customHeight="1" x14ac:dyDescent="0.25">
      <c r="A953" s="19"/>
      <c r="B953" s="19"/>
      <c r="C953" s="19"/>
      <c r="D953" s="19"/>
      <c r="E953" s="19"/>
      <c r="F953" s="86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5.75" customHeight="1" x14ac:dyDescent="0.25">
      <c r="A954" s="19"/>
      <c r="B954" s="19"/>
      <c r="C954" s="19"/>
      <c r="D954" s="19"/>
      <c r="E954" s="19"/>
      <c r="F954" s="86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5.75" customHeight="1" x14ac:dyDescent="0.25">
      <c r="A955" s="19"/>
      <c r="B955" s="19"/>
      <c r="C955" s="19"/>
      <c r="D955" s="19"/>
      <c r="E955" s="19"/>
      <c r="F955" s="86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5.75" customHeight="1" x14ac:dyDescent="0.25">
      <c r="A956" s="19"/>
      <c r="B956" s="19"/>
      <c r="C956" s="19"/>
      <c r="D956" s="19"/>
      <c r="E956" s="19"/>
      <c r="F956" s="86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5.75" customHeight="1" x14ac:dyDescent="0.25">
      <c r="A957" s="19"/>
      <c r="B957" s="19"/>
      <c r="C957" s="19"/>
      <c r="D957" s="19"/>
      <c r="E957" s="19"/>
      <c r="F957" s="86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5.75" customHeight="1" x14ac:dyDescent="0.25">
      <c r="A958" s="19"/>
      <c r="B958" s="19"/>
      <c r="C958" s="19"/>
      <c r="D958" s="19"/>
      <c r="E958" s="19"/>
      <c r="F958" s="86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5.75" customHeight="1" x14ac:dyDescent="0.25">
      <c r="A959" s="19"/>
      <c r="B959" s="19"/>
      <c r="C959" s="19"/>
      <c r="D959" s="19"/>
      <c r="E959" s="19"/>
      <c r="F959" s="86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5.75" customHeight="1" x14ac:dyDescent="0.25">
      <c r="A960" s="19"/>
      <c r="B960" s="19"/>
      <c r="C960" s="19"/>
      <c r="D960" s="19"/>
      <c r="E960" s="19"/>
      <c r="F960" s="86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5.75" customHeight="1" x14ac:dyDescent="0.25">
      <c r="A961" s="19"/>
      <c r="B961" s="19"/>
      <c r="C961" s="19"/>
      <c r="D961" s="19"/>
      <c r="E961" s="19"/>
      <c r="F961" s="86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5.75" customHeight="1" x14ac:dyDescent="0.25">
      <c r="A962" s="19"/>
      <c r="B962" s="19"/>
      <c r="C962" s="19"/>
      <c r="D962" s="19"/>
      <c r="E962" s="19"/>
      <c r="F962" s="86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5.75" customHeight="1" x14ac:dyDescent="0.25">
      <c r="A963" s="19"/>
      <c r="B963" s="19"/>
      <c r="C963" s="19"/>
      <c r="D963" s="19"/>
      <c r="E963" s="19"/>
      <c r="F963" s="86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5.75" customHeight="1" x14ac:dyDescent="0.25">
      <c r="A964" s="19"/>
      <c r="B964" s="19"/>
      <c r="C964" s="19"/>
      <c r="D964" s="19"/>
      <c r="E964" s="19"/>
      <c r="F964" s="86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5.75" customHeight="1" x14ac:dyDescent="0.25">
      <c r="A965" s="19"/>
      <c r="B965" s="19"/>
      <c r="C965" s="19"/>
      <c r="D965" s="19"/>
      <c r="E965" s="19"/>
      <c r="F965" s="86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5.75" customHeight="1" x14ac:dyDescent="0.25">
      <c r="A966" s="19"/>
      <c r="B966" s="19"/>
      <c r="C966" s="19"/>
      <c r="D966" s="19"/>
      <c r="E966" s="19"/>
      <c r="F966" s="86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5.75" customHeight="1" x14ac:dyDescent="0.25">
      <c r="A967" s="19"/>
      <c r="B967" s="19"/>
      <c r="C967" s="19"/>
      <c r="D967" s="19"/>
      <c r="E967" s="19"/>
      <c r="F967" s="86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5.75" customHeight="1" x14ac:dyDescent="0.25">
      <c r="A968" s="19"/>
      <c r="B968" s="19"/>
      <c r="C968" s="19"/>
      <c r="D968" s="19"/>
      <c r="E968" s="19"/>
      <c r="F968" s="86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5.75" customHeight="1" x14ac:dyDescent="0.25">
      <c r="A969" s="19"/>
      <c r="B969" s="19"/>
      <c r="C969" s="19"/>
      <c r="D969" s="19"/>
      <c r="E969" s="19"/>
      <c r="F969" s="86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5.75" customHeight="1" x14ac:dyDescent="0.25">
      <c r="A970" s="19"/>
      <c r="B970" s="19"/>
      <c r="C970" s="19"/>
      <c r="D970" s="19"/>
      <c r="E970" s="19"/>
      <c r="F970" s="86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5.75" customHeight="1" x14ac:dyDescent="0.25">
      <c r="A971" s="19"/>
      <c r="B971" s="19"/>
      <c r="C971" s="19"/>
      <c r="D971" s="19"/>
      <c r="E971" s="19"/>
      <c r="F971" s="86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5.75" customHeight="1" x14ac:dyDescent="0.25">
      <c r="A972" s="19"/>
      <c r="B972" s="19"/>
      <c r="C972" s="19"/>
      <c r="D972" s="19"/>
      <c r="E972" s="19"/>
      <c r="F972" s="86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5.75" customHeight="1" x14ac:dyDescent="0.25">
      <c r="A973" s="19"/>
      <c r="B973" s="19"/>
      <c r="C973" s="19"/>
      <c r="D973" s="19"/>
      <c r="E973" s="19"/>
      <c r="F973" s="86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5.75" customHeight="1" x14ac:dyDescent="0.25">
      <c r="A974" s="19"/>
      <c r="B974" s="19"/>
      <c r="C974" s="19"/>
      <c r="D974" s="19"/>
      <c r="E974" s="19"/>
      <c r="F974" s="86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5.75" customHeight="1" x14ac:dyDescent="0.25">
      <c r="A975" s="19"/>
      <c r="B975" s="19"/>
      <c r="C975" s="19"/>
      <c r="D975" s="19"/>
      <c r="E975" s="19"/>
      <c r="F975" s="86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5.75" customHeight="1" x14ac:dyDescent="0.25">
      <c r="A976" s="19"/>
      <c r="B976" s="19"/>
      <c r="C976" s="19"/>
      <c r="D976" s="19"/>
      <c r="E976" s="19"/>
      <c r="F976" s="86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5.75" customHeight="1" x14ac:dyDescent="0.25">
      <c r="A977" s="19"/>
      <c r="B977" s="19"/>
      <c r="C977" s="19"/>
      <c r="D977" s="19"/>
      <c r="E977" s="19"/>
      <c r="F977" s="86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5.75" customHeight="1" x14ac:dyDescent="0.25">
      <c r="A978" s="19"/>
      <c r="B978" s="19"/>
      <c r="C978" s="19"/>
      <c r="D978" s="19"/>
      <c r="E978" s="19"/>
      <c r="F978" s="86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5.75" customHeight="1" x14ac:dyDescent="0.25">
      <c r="A979" s="19"/>
      <c r="B979" s="19"/>
      <c r="C979" s="19"/>
      <c r="D979" s="19"/>
      <c r="E979" s="19"/>
      <c r="F979" s="86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5.75" customHeight="1" x14ac:dyDescent="0.25">
      <c r="A980" s="19"/>
      <c r="B980" s="19"/>
      <c r="C980" s="19"/>
      <c r="D980" s="19"/>
      <c r="E980" s="19"/>
      <c r="F980" s="86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5.75" customHeight="1" x14ac:dyDescent="0.25">
      <c r="A981" s="19"/>
      <c r="B981" s="19"/>
      <c r="C981" s="19"/>
      <c r="D981" s="19"/>
      <c r="E981" s="19"/>
      <c r="F981" s="86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5.75" customHeight="1" x14ac:dyDescent="0.25">
      <c r="A982" s="19"/>
      <c r="B982" s="19"/>
      <c r="C982" s="19"/>
      <c r="D982" s="19"/>
      <c r="E982" s="19"/>
      <c r="F982" s="86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5.75" customHeight="1" x14ac:dyDescent="0.25">
      <c r="A983" s="19"/>
      <c r="B983" s="19"/>
      <c r="C983" s="19"/>
      <c r="D983" s="19"/>
      <c r="E983" s="19"/>
      <c r="F983" s="86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5.75" customHeight="1" x14ac:dyDescent="0.25">
      <c r="A984" s="19"/>
      <c r="B984" s="19"/>
      <c r="C984" s="19"/>
      <c r="D984" s="19"/>
      <c r="E984" s="19"/>
      <c r="F984" s="86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5.75" customHeight="1" x14ac:dyDescent="0.25">
      <c r="A985" s="19"/>
      <c r="B985" s="19"/>
      <c r="C985" s="19"/>
      <c r="D985" s="19"/>
      <c r="E985" s="19"/>
      <c r="F985" s="86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5.75" customHeight="1" x14ac:dyDescent="0.25">
      <c r="A986" s="19"/>
      <c r="B986" s="19"/>
      <c r="C986" s="19"/>
      <c r="D986" s="19"/>
      <c r="E986" s="19"/>
      <c r="F986" s="86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5.75" customHeight="1" x14ac:dyDescent="0.25">
      <c r="A987" s="19"/>
      <c r="B987" s="19"/>
      <c r="C987" s="19"/>
      <c r="D987" s="19"/>
      <c r="E987" s="19"/>
      <c r="F987" s="86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5.75" customHeight="1" x14ac:dyDescent="0.25">
      <c r="A988" s="19"/>
      <c r="B988" s="19"/>
      <c r="C988" s="19"/>
      <c r="D988" s="19"/>
      <c r="E988" s="19"/>
      <c r="F988" s="86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5.75" customHeight="1" x14ac:dyDescent="0.25">
      <c r="A989" s="19"/>
      <c r="B989" s="19"/>
      <c r="C989" s="19"/>
      <c r="D989" s="19"/>
      <c r="E989" s="19"/>
      <c r="F989" s="86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5.75" customHeight="1" x14ac:dyDescent="0.25">
      <c r="A990" s="19"/>
      <c r="B990" s="19"/>
      <c r="C990" s="19"/>
      <c r="D990" s="19"/>
      <c r="E990" s="19"/>
      <c r="F990" s="86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5.75" customHeight="1" x14ac:dyDescent="0.25">
      <c r="A991" s="19"/>
      <c r="B991" s="19"/>
      <c r="C991" s="19"/>
      <c r="D991" s="19"/>
      <c r="E991" s="19"/>
      <c r="F991" s="86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5.75" customHeight="1" x14ac:dyDescent="0.25">
      <c r="A992" s="19"/>
      <c r="B992" s="19"/>
      <c r="C992" s="19"/>
      <c r="D992" s="19"/>
      <c r="E992" s="19"/>
      <c r="F992" s="86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5.75" customHeight="1" x14ac:dyDescent="0.25">
      <c r="A993" s="19"/>
      <c r="B993" s="19"/>
      <c r="C993" s="19"/>
      <c r="D993" s="19"/>
      <c r="E993" s="19"/>
      <c r="F993" s="86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5.75" customHeight="1" x14ac:dyDescent="0.25">
      <c r="A994" s="19"/>
      <c r="B994" s="19"/>
      <c r="C994" s="19"/>
      <c r="D994" s="19"/>
      <c r="E994" s="19"/>
      <c r="F994" s="86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5.75" customHeight="1" x14ac:dyDescent="0.25">
      <c r="A995" s="19"/>
      <c r="B995" s="19"/>
      <c r="C995" s="19"/>
      <c r="D995" s="19"/>
      <c r="E995" s="19"/>
      <c r="F995" s="86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5.75" customHeight="1" x14ac:dyDescent="0.25">
      <c r="A996" s="19"/>
      <c r="B996" s="19"/>
      <c r="C996" s="19"/>
      <c r="D996" s="19"/>
      <c r="E996" s="19"/>
      <c r="F996" s="86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5.75" customHeight="1" x14ac:dyDescent="0.25">
      <c r="A997" s="19"/>
      <c r="B997" s="19"/>
      <c r="C997" s="19"/>
      <c r="D997" s="19"/>
      <c r="E997" s="19"/>
      <c r="F997" s="86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5.75" customHeight="1" x14ac:dyDescent="0.25">
      <c r="A998" s="19"/>
      <c r="B998" s="19"/>
      <c r="C998" s="19"/>
      <c r="D998" s="19"/>
      <c r="E998" s="19"/>
      <c r="F998" s="86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5.75" customHeight="1" x14ac:dyDescent="0.25">
      <c r="A999" s="19"/>
      <c r="B999" s="19"/>
      <c r="C999" s="19"/>
      <c r="D999" s="19"/>
      <c r="E999" s="19"/>
      <c r="F999" s="86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5.75" customHeight="1" x14ac:dyDescent="0.25">
      <c r="A1000" s="19"/>
      <c r="B1000" s="19"/>
      <c r="C1000" s="19"/>
      <c r="D1000" s="19"/>
      <c r="E1000" s="19"/>
      <c r="F1000" s="86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7">
    <mergeCell ref="M1:O1"/>
    <mergeCell ref="P1:R1"/>
    <mergeCell ref="A1:B2"/>
    <mergeCell ref="E1:E2"/>
    <mergeCell ref="F1:F2"/>
    <mergeCell ref="G1:I1"/>
    <mergeCell ref="J1:L1"/>
  </mergeCells>
  <pageMargins left="0.7" right="0.7" top="0.75" bottom="0.75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527</vt:i4>
      </vt:variant>
    </vt:vector>
  </HeadingPairs>
  <TitlesOfParts>
    <vt:vector size="529" baseType="lpstr">
      <vt:lpstr>Informe</vt:lpstr>
      <vt:lpstr>M_Liquidacion</vt:lpstr>
      <vt:lpstr>Ctxt.ML.Anio1</vt:lpstr>
      <vt:lpstr>Ctxt.ML.Anio2</vt:lpstr>
      <vt:lpstr>Ctxt.ML.Anio3</vt:lpstr>
      <vt:lpstr>Ctxt.ML.CensoInmuebles</vt:lpstr>
      <vt:lpstr>Ctxt.ML.CodMunicipio</vt:lpstr>
      <vt:lpstr>Ctxt.ML.InformadoLiquidacion</vt:lpstr>
      <vt:lpstr>Ctxt.ML.NomCom</vt:lpstr>
      <vt:lpstr>Ctxt.ML.NomEnt</vt:lpstr>
      <vt:lpstr>Ctxt.ML.NomMun</vt:lpstr>
      <vt:lpstr>Ctxt.ML.NomProv</vt:lpstr>
      <vt:lpstr>Ctxt.ML.Rango.Anio1</vt:lpstr>
      <vt:lpstr>Deuda.Est.Anio1</vt:lpstr>
      <vt:lpstr>Deuda.Est.Anio2</vt:lpstr>
      <vt:lpstr>Deuda.Est.Anio3</vt:lpstr>
      <vt:lpstr>Deuda.Mun.Anio1</vt:lpstr>
      <vt:lpstr>Deuda.Mun.Anio2</vt:lpstr>
      <vt:lpstr>Deuda.Mun.Anio3</vt:lpstr>
      <vt:lpstr>Deuda.Prov.Anio1</vt:lpstr>
      <vt:lpstr>Deuda.Prov.Anio2</vt:lpstr>
      <vt:lpstr>Deuda.Prov.Anio3</vt:lpstr>
      <vt:lpstr>Deuda.Rango.Anio1</vt:lpstr>
      <vt:lpstr>Deuda.Rango.Anio2</vt:lpstr>
      <vt:lpstr>Deuda.Rango.Anio3</vt:lpstr>
      <vt:lpstr>Gen.ML.Inmu.Est.Anio1</vt:lpstr>
      <vt:lpstr>Gen.ML.Inmu.Est.Anio2</vt:lpstr>
      <vt:lpstr>Gen.ML.Inmu.Est.Anio3</vt:lpstr>
      <vt:lpstr>Gen.ML.Inmu.Mun.Anio1</vt:lpstr>
      <vt:lpstr>Gen.ML.Inmu.Mun.Anio2</vt:lpstr>
      <vt:lpstr>Gen.ML.Inmu.Mun.Anio3</vt:lpstr>
      <vt:lpstr>Gen.ML.Inmu.Prov.Anio1</vt:lpstr>
      <vt:lpstr>Gen.ML.Inmu.Prov.Anio2</vt:lpstr>
      <vt:lpstr>Gen.ML.Inmu.Prov.Anio3</vt:lpstr>
      <vt:lpstr>Gen.ML.Inmu.Rango.Anio1</vt:lpstr>
      <vt:lpstr>Gen.ML.Inmu.Rango.Anio2</vt:lpstr>
      <vt:lpstr>Gen.ML.Inmu.Rango.Anio3</vt:lpstr>
      <vt:lpstr>Gen.ML.Pob.Est.Anio1</vt:lpstr>
      <vt:lpstr>Gen.ML.Pob.Est.Anio2</vt:lpstr>
      <vt:lpstr>Gen.ML.Pob.Est.Anio3</vt:lpstr>
      <vt:lpstr>Gen.ML.Pob.Mun.Anio1</vt:lpstr>
      <vt:lpstr>Gen.ML.Pob.Mun.Anio2</vt:lpstr>
      <vt:lpstr>Gen.ML.Pob.Mun.Anio3</vt:lpstr>
      <vt:lpstr>Gen.ML.Pob.Prov.Anio1</vt:lpstr>
      <vt:lpstr>Gen.ML.Pob.Prov.Anio2</vt:lpstr>
      <vt:lpstr>Gen.ML.Pob.Prov.Anio3</vt:lpstr>
      <vt:lpstr>Gen.ML.Pob.Rango.Anio1</vt:lpstr>
      <vt:lpstr>Gen.ML.Pob.Rango.Anio2</vt:lpstr>
      <vt:lpstr>Gen.ML.Pob.Rango.Anio3</vt:lpstr>
      <vt:lpstr>Liq.Gas.Cap1.Cod</vt:lpstr>
      <vt:lpstr>Liq.Gas.Cap1.Desc</vt:lpstr>
      <vt:lpstr>Liq.Gas.Cap1.Est.Anio1</vt:lpstr>
      <vt:lpstr>Liq.Gas.Cap1.Est.Anio2</vt:lpstr>
      <vt:lpstr>Liq.Gas.Cap1.Est.Anio3</vt:lpstr>
      <vt:lpstr>Liq.Gas.Cap1.Mun.Anio1</vt:lpstr>
      <vt:lpstr>Liq.Gas.Cap1.Mun.Anio2</vt:lpstr>
      <vt:lpstr>Liq.Gas.Cap1.Mun.Anio3</vt:lpstr>
      <vt:lpstr>Liq.Gas.Cap1.Prov.Anio1</vt:lpstr>
      <vt:lpstr>Liq.Gas.Cap1.Prov.Anio2</vt:lpstr>
      <vt:lpstr>Liq.Gas.Cap1.Prov.Anio3</vt:lpstr>
      <vt:lpstr>Liq.Gas.Cap1.Rango.Anio1</vt:lpstr>
      <vt:lpstr>Liq.Gas.Cap1.Rango.Anio2</vt:lpstr>
      <vt:lpstr>Liq.Gas.Cap1.Rango.Anio3</vt:lpstr>
      <vt:lpstr>Liq.Gas.Cap2.Cod</vt:lpstr>
      <vt:lpstr>Liq.Gas.Cap2.Desc</vt:lpstr>
      <vt:lpstr>Liq.Gas.Cap2.Est.Anio1</vt:lpstr>
      <vt:lpstr>Liq.Gas.Cap2.Est.Anio2</vt:lpstr>
      <vt:lpstr>Liq.Gas.Cap2.Est.Anio3</vt:lpstr>
      <vt:lpstr>Liq.Gas.Cap2.Mun.Anio1</vt:lpstr>
      <vt:lpstr>Liq.Gas.Cap2.Mun.Anio2</vt:lpstr>
      <vt:lpstr>Liq.Gas.Cap2.Mun.Anio3</vt:lpstr>
      <vt:lpstr>Liq.Gas.Cap2.Prov.Anio1</vt:lpstr>
      <vt:lpstr>Liq.Gas.Cap2.Prov.Anio2</vt:lpstr>
      <vt:lpstr>Liq.Gas.Cap2.Prov.Anio3</vt:lpstr>
      <vt:lpstr>Liq.Gas.Cap2.Rango.Anio1</vt:lpstr>
      <vt:lpstr>Liq.Gas.Cap2.Rango.Anio2</vt:lpstr>
      <vt:lpstr>Liq.Gas.Cap2.Rango.Anio3</vt:lpstr>
      <vt:lpstr>Liq.Gas.Cap3.Cod</vt:lpstr>
      <vt:lpstr>Liq.Gas.Cap3.Desc</vt:lpstr>
      <vt:lpstr>Liq.Gas.Cap3.Est.Anio1</vt:lpstr>
      <vt:lpstr>Liq.Gas.Cap3.Est.Anio2</vt:lpstr>
      <vt:lpstr>Liq.Gas.Cap3.Est.Anio3</vt:lpstr>
      <vt:lpstr>Liq.Gas.Cap3.Mun.Anio1</vt:lpstr>
      <vt:lpstr>Liq.Gas.Cap3.Mun.Anio2</vt:lpstr>
      <vt:lpstr>Liq.Gas.Cap3.Mun.Anio3</vt:lpstr>
      <vt:lpstr>Liq.Gas.Cap3.Prov.Anio1</vt:lpstr>
      <vt:lpstr>Liq.Gas.Cap3.Prov.Anio2</vt:lpstr>
      <vt:lpstr>Liq.Gas.Cap3.Prov.Anio3</vt:lpstr>
      <vt:lpstr>Liq.Gas.Cap3.Rango.Anio1</vt:lpstr>
      <vt:lpstr>Liq.Gas.Cap3.Rango.Anio2</vt:lpstr>
      <vt:lpstr>Liq.Gas.Cap3.Rango.Anio3</vt:lpstr>
      <vt:lpstr>Liq.Gas.Cap4.Cod</vt:lpstr>
      <vt:lpstr>Liq.Gas.Cap4.Desc</vt:lpstr>
      <vt:lpstr>Liq.Gas.Cap4.Est.Anio1</vt:lpstr>
      <vt:lpstr>Liq.Gas.Cap4.Est.Anio2</vt:lpstr>
      <vt:lpstr>Liq.Gas.Cap4.Est.Anio3</vt:lpstr>
      <vt:lpstr>Liq.Gas.Cap4.Mun.Anio1</vt:lpstr>
      <vt:lpstr>Liq.Gas.Cap4.Mun.Anio2</vt:lpstr>
      <vt:lpstr>Liq.Gas.Cap4.Mun.Anio3</vt:lpstr>
      <vt:lpstr>Liq.Gas.Cap4.Prov.Anio1</vt:lpstr>
      <vt:lpstr>Liq.Gas.Cap4.Prov.Anio2</vt:lpstr>
      <vt:lpstr>Liq.Gas.Cap4.Prov.Anio3</vt:lpstr>
      <vt:lpstr>Liq.Gas.Cap4.Rango.Anio1</vt:lpstr>
      <vt:lpstr>Liq.Gas.Cap4.Rango.Anio2</vt:lpstr>
      <vt:lpstr>Liq.Gas.Cap4.Rango.Anio3</vt:lpstr>
      <vt:lpstr>Liq.Gas.Cap5.Cod</vt:lpstr>
      <vt:lpstr>Liq.Gas.Cap5.Desc</vt:lpstr>
      <vt:lpstr>Liq.Gas.Cap5.Est.Anio1</vt:lpstr>
      <vt:lpstr>Liq.Gas.Cap5.Est.Anio2</vt:lpstr>
      <vt:lpstr>Liq.Gas.Cap5.Est.Anio3</vt:lpstr>
      <vt:lpstr>Liq.Gas.Cap5.Mun.Anio1</vt:lpstr>
      <vt:lpstr>Liq.Gas.Cap5.Mun.Anio2</vt:lpstr>
      <vt:lpstr>Liq.Gas.Cap5.Mun.Anio3</vt:lpstr>
      <vt:lpstr>Liq.Gas.Cap5.Prov.Anio1</vt:lpstr>
      <vt:lpstr>Liq.Gas.Cap5.Prov.Anio2</vt:lpstr>
      <vt:lpstr>Liq.Gas.Cap5.Prov.Anio3</vt:lpstr>
      <vt:lpstr>Liq.Gas.Cap5.Rango.Anio1</vt:lpstr>
      <vt:lpstr>Liq.Gas.Cap5.Rango.Anio2</vt:lpstr>
      <vt:lpstr>Liq.Gas.Cap5.Rango.Anio3</vt:lpstr>
      <vt:lpstr>Liq.Gas.Cap6.Cod</vt:lpstr>
      <vt:lpstr>Liq.Gas.Cap6.Desc</vt:lpstr>
      <vt:lpstr>Liq.Gas.Cap6.Est.Anio1</vt:lpstr>
      <vt:lpstr>Liq.Gas.Cap6.Est.Anio2</vt:lpstr>
      <vt:lpstr>Liq.Gas.Cap6.Est.Anio3</vt:lpstr>
      <vt:lpstr>Liq.Gas.Cap6.Mun.Anio1</vt:lpstr>
      <vt:lpstr>Liq.Gas.Cap6.Mun.Anio2</vt:lpstr>
      <vt:lpstr>Liq.Gas.Cap6.Mun.Anio3</vt:lpstr>
      <vt:lpstr>Liq.Gas.Cap6.Prov.Anio1</vt:lpstr>
      <vt:lpstr>Liq.Gas.Cap6.Prov.Anio2</vt:lpstr>
      <vt:lpstr>Liq.Gas.Cap6.Prov.Anio3</vt:lpstr>
      <vt:lpstr>Liq.Gas.Cap6.Rango.Anio1</vt:lpstr>
      <vt:lpstr>Liq.Gas.Cap6.Rango.Anio2</vt:lpstr>
      <vt:lpstr>Liq.Gas.Cap6.Rango.Anio3</vt:lpstr>
      <vt:lpstr>Liq.Gas.Cap7.Cod</vt:lpstr>
      <vt:lpstr>Liq.Gas.Cap7.Desc</vt:lpstr>
      <vt:lpstr>Liq.Gas.Cap7.Est.Anio1</vt:lpstr>
      <vt:lpstr>Liq.Gas.Cap7.Est.Anio2</vt:lpstr>
      <vt:lpstr>Liq.Gas.Cap7.Est.Anio3</vt:lpstr>
      <vt:lpstr>Liq.Gas.Cap7.Mun.Anio1</vt:lpstr>
      <vt:lpstr>Liq.Gas.Cap7.Mun.Anio2</vt:lpstr>
      <vt:lpstr>Liq.Gas.Cap7.Mun.Anio3</vt:lpstr>
      <vt:lpstr>Liq.Gas.Cap7.Prov.Anio1</vt:lpstr>
      <vt:lpstr>Liq.Gas.Cap7.Prov.Anio2</vt:lpstr>
      <vt:lpstr>Liq.Gas.Cap7.Prov.Anio3</vt:lpstr>
      <vt:lpstr>Liq.Gas.Cap7.Rango.Anio1</vt:lpstr>
      <vt:lpstr>Liq.Gas.Cap7.Rango.Anio2</vt:lpstr>
      <vt:lpstr>Liq.Gas.Cap7.Rango.Anio3</vt:lpstr>
      <vt:lpstr>Liq.Gas.Cap8.Cod</vt:lpstr>
      <vt:lpstr>Liq.Gas.Cap8.Desc</vt:lpstr>
      <vt:lpstr>Liq.Gas.Cap8.Est.Anio1</vt:lpstr>
      <vt:lpstr>Liq.Gas.Cap8.Est.Anio2</vt:lpstr>
      <vt:lpstr>Liq.Gas.Cap8.Est.Anio3</vt:lpstr>
      <vt:lpstr>Liq.Gas.Cap8.Mun.Anio1</vt:lpstr>
      <vt:lpstr>Liq.Gas.Cap8.Mun.Anio2</vt:lpstr>
      <vt:lpstr>Liq.Gas.Cap8.Mun.Anio3</vt:lpstr>
      <vt:lpstr>Liq.Gas.Cap8.Prov.Anio1</vt:lpstr>
      <vt:lpstr>Liq.Gas.Cap8.Prov.Anio2</vt:lpstr>
      <vt:lpstr>Liq.Gas.Cap8.Prov.Anio3</vt:lpstr>
      <vt:lpstr>Liq.Gas.Cap8.Rango.Anio1</vt:lpstr>
      <vt:lpstr>Liq.Gas.Cap8.Rango.Anio2</vt:lpstr>
      <vt:lpstr>Liq.Gas.Cap8.Rango.Anio3</vt:lpstr>
      <vt:lpstr>Liq.Gas.Cap9.Cod</vt:lpstr>
      <vt:lpstr>Liq.Gas.Cap9.Desc</vt:lpstr>
      <vt:lpstr>Liq.Gas.Cap9.Est.Anio1</vt:lpstr>
      <vt:lpstr>Liq.Gas.Cap9.Est.Anio2</vt:lpstr>
      <vt:lpstr>Liq.Gas.Cap9.Est.Anio3</vt:lpstr>
      <vt:lpstr>Liq.Gas.Cap9.Mun.Anio1</vt:lpstr>
      <vt:lpstr>Liq.Gas.Cap9.Mun.Anio2</vt:lpstr>
      <vt:lpstr>Liq.Gas.Cap9.Mun.Anio3</vt:lpstr>
      <vt:lpstr>Liq.Gas.Cap9.Prov.Anio1</vt:lpstr>
      <vt:lpstr>Liq.Gas.Cap9.Prov.Anio2</vt:lpstr>
      <vt:lpstr>Liq.Gas.Cap9.Prov.Anio3</vt:lpstr>
      <vt:lpstr>Liq.Gas.Cap9.Rango.Anio1</vt:lpstr>
      <vt:lpstr>Liq.Gas.Cap9.Rango.Anio2</vt:lpstr>
      <vt:lpstr>Liq.Gas.Cap9.Rango.Anio3</vt:lpstr>
      <vt:lpstr>Liq.Ing.Cap1.Cod</vt:lpstr>
      <vt:lpstr>Liq.Ing.Cap1.Desc</vt:lpstr>
      <vt:lpstr>Liq.Ing.Cap1.Est.Anio1</vt:lpstr>
      <vt:lpstr>Liq.Ing.Cap1.Est.Anio2</vt:lpstr>
      <vt:lpstr>Liq.Ing.Cap1.Est.Anio3</vt:lpstr>
      <vt:lpstr>Liq.Ing.Cap1.Mun.Anio1</vt:lpstr>
      <vt:lpstr>Liq.Ing.Cap1.Mun.Anio2</vt:lpstr>
      <vt:lpstr>Liq.Ing.Cap1.Mun.Anio3</vt:lpstr>
      <vt:lpstr>Liq.Ing.Cap1.Prov.Anio1</vt:lpstr>
      <vt:lpstr>Liq.Ing.Cap1.Prov.Anio2</vt:lpstr>
      <vt:lpstr>Liq.Ing.Cap1.Prov.Anio3</vt:lpstr>
      <vt:lpstr>Liq.Ing.Cap1.Rango.Anio1</vt:lpstr>
      <vt:lpstr>Liq.Ing.Cap1.Rango.Anio2</vt:lpstr>
      <vt:lpstr>Liq.Ing.Cap1.Rango.Anio3</vt:lpstr>
      <vt:lpstr>Liq.Ing.Cap2.Cod</vt:lpstr>
      <vt:lpstr>Liq.Ing.Cap2.Desc</vt:lpstr>
      <vt:lpstr>Liq.Ing.Cap2.Est.Anio1</vt:lpstr>
      <vt:lpstr>Liq.Ing.Cap2.Est.Anio2</vt:lpstr>
      <vt:lpstr>Liq.Ing.Cap2.Est.Anio3</vt:lpstr>
      <vt:lpstr>Liq.Ing.Cap2.Mun.Anio1</vt:lpstr>
      <vt:lpstr>Liq.Ing.Cap2.Mun.Anio2</vt:lpstr>
      <vt:lpstr>Liq.Ing.Cap2.Mun.Anio3</vt:lpstr>
      <vt:lpstr>Liq.Ing.Cap2.Prov.Anio1</vt:lpstr>
      <vt:lpstr>Liq.Ing.Cap2.Prov.Anio2</vt:lpstr>
      <vt:lpstr>Liq.Ing.Cap2.Prov.Anio3</vt:lpstr>
      <vt:lpstr>Liq.Ing.Cap2.Rango.Anio1</vt:lpstr>
      <vt:lpstr>Liq.Ing.Cap2.Rango.Anio2</vt:lpstr>
      <vt:lpstr>Liq.Ing.Cap2.Rango.Anio3</vt:lpstr>
      <vt:lpstr>Liq.Ing.Cap3.Cod</vt:lpstr>
      <vt:lpstr>Liq.Ing.Cap3.Desc</vt:lpstr>
      <vt:lpstr>Liq.Ing.Cap3.Est.Anio1</vt:lpstr>
      <vt:lpstr>Liq.Ing.Cap3.Est.Anio2</vt:lpstr>
      <vt:lpstr>Liq.Ing.Cap3.Est.Anio3</vt:lpstr>
      <vt:lpstr>Liq.Ing.Cap3.Mun.Anio1</vt:lpstr>
      <vt:lpstr>Liq.Ing.Cap3.Mun.Anio2</vt:lpstr>
      <vt:lpstr>Liq.Ing.Cap3.Mun.Anio3</vt:lpstr>
      <vt:lpstr>Liq.Ing.Cap3.Prov.Anio1</vt:lpstr>
      <vt:lpstr>Liq.Ing.Cap3.Prov.Anio2</vt:lpstr>
      <vt:lpstr>Liq.Ing.Cap3.Prov.Anio3</vt:lpstr>
      <vt:lpstr>Liq.Ing.Cap3.Rango.Anio1</vt:lpstr>
      <vt:lpstr>Liq.Ing.Cap3.Rango.Anio2</vt:lpstr>
      <vt:lpstr>Liq.Ing.Cap3.Rango.Anio3</vt:lpstr>
      <vt:lpstr>Liq.Ing.Cap4.Cod</vt:lpstr>
      <vt:lpstr>Liq.Ing.Cap4.Desc</vt:lpstr>
      <vt:lpstr>Liq.Ing.Cap4.Est.Anio1</vt:lpstr>
      <vt:lpstr>Liq.Ing.Cap4.Est.Anio2</vt:lpstr>
      <vt:lpstr>Liq.Ing.Cap4.Est.Anio3</vt:lpstr>
      <vt:lpstr>Liq.Ing.Cap4.Mun.Anio1</vt:lpstr>
      <vt:lpstr>Liq.Ing.Cap4.Mun.Anio2</vt:lpstr>
      <vt:lpstr>Liq.Ing.Cap4.Mun.Anio3</vt:lpstr>
      <vt:lpstr>Liq.Ing.Cap4.Prov.Anio1</vt:lpstr>
      <vt:lpstr>Liq.Ing.Cap4.Prov.Anio2</vt:lpstr>
      <vt:lpstr>Liq.Ing.Cap4.Prov.Anio3</vt:lpstr>
      <vt:lpstr>Liq.Ing.Cap4.Rango.Anio1</vt:lpstr>
      <vt:lpstr>Liq.Ing.Cap4.Rango.Anio2</vt:lpstr>
      <vt:lpstr>Liq.Ing.Cap4.Rango.Anio3</vt:lpstr>
      <vt:lpstr>Liq.Ing.Cap5.Cod</vt:lpstr>
      <vt:lpstr>Liq.Ing.Cap5.Desc</vt:lpstr>
      <vt:lpstr>Liq.Ing.Cap5.Est.Anio1</vt:lpstr>
      <vt:lpstr>Liq.Ing.Cap5.Est.Anio2</vt:lpstr>
      <vt:lpstr>Liq.Ing.Cap5.Est.Anio3</vt:lpstr>
      <vt:lpstr>Liq.Ing.Cap5.Mun.Anio1</vt:lpstr>
      <vt:lpstr>Liq.Ing.Cap5.Mun.Anio2</vt:lpstr>
      <vt:lpstr>Liq.Ing.Cap5.Mun.Anio3</vt:lpstr>
      <vt:lpstr>Liq.Ing.Cap5.Prov.Anio1</vt:lpstr>
      <vt:lpstr>Liq.Ing.Cap5.Prov.Anio2</vt:lpstr>
      <vt:lpstr>Liq.Ing.Cap5.Prov.Anio3</vt:lpstr>
      <vt:lpstr>Liq.Ing.Cap5.Rango.Anio1</vt:lpstr>
      <vt:lpstr>Liq.Ing.Cap5.Rango.Anio2</vt:lpstr>
      <vt:lpstr>Liq.Ing.Cap5.Rango.Anio3</vt:lpstr>
      <vt:lpstr>Liq.Ing.Cap6.Cod</vt:lpstr>
      <vt:lpstr>Liq.Ing.Cap6.Desc</vt:lpstr>
      <vt:lpstr>Liq.Ing.Cap6.Est.Anio1</vt:lpstr>
      <vt:lpstr>Liq.Ing.Cap6.Est.Anio2</vt:lpstr>
      <vt:lpstr>Liq.Ing.Cap6.Est.Anio3</vt:lpstr>
      <vt:lpstr>Liq.Ing.Cap6.Mun.Anio1</vt:lpstr>
      <vt:lpstr>Liq.Ing.Cap6.Mun.Anio2</vt:lpstr>
      <vt:lpstr>Liq.Ing.Cap6.Mun.Anio3</vt:lpstr>
      <vt:lpstr>Liq.Ing.Cap6.Prov.Anio1</vt:lpstr>
      <vt:lpstr>Liq.Ing.Cap6.Prov.Anio2</vt:lpstr>
      <vt:lpstr>Liq.Ing.Cap6.Prov.Anio3</vt:lpstr>
      <vt:lpstr>Liq.Ing.Cap6.Rango.Anio1</vt:lpstr>
      <vt:lpstr>Liq.Ing.Cap6.Rango.Anio2</vt:lpstr>
      <vt:lpstr>Liq.Ing.Cap6.Rango.Anio3</vt:lpstr>
      <vt:lpstr>Liq.Ing.Cap7.Cod</vt:lpstr>
      <vt:lpstr>Liq.Ing.Cap7.Desc</vt:lpstr>
      <vt:lpstr>Liq.Ing.Cap7.Est.Anio1</vt:lpstr>
      <vt:lpstr>Liq.Ing.Cap7.Est.Anio2</vt:lpstr>
      <vt:lpstr>Liq.Ing.Cap7.Est.Anio3</vt:lpstr>
      <vt:lpstr>Liq.Ing.Cap7.Mun.Anio1</vt:lpstr>
      <vt:lpstr>Liq.Ing.Cap7.Mun.Anio2</vt:lpstr>
      <vt:lpstr>Liq.Ing.Cap7.Mun.Anio3</vt:lpstr>
      <vt:lpstr>Liq.Ing.Cap7.Prov.Anio1</vt:lpstr>
      <vt:lpstr>Liq.Ing.Cap7.Prov.Anio2</vt:lpstr>
      <vt:lpstr>Liq.Ing.Cap7.Prov.Anio3</vt:lpstr>
      <vt:lpstr>Liq.Ing.Cap7.Rango.Anio1</vt:lpstr>
      <vt:lpstr>Liq.Ing.Cap7.Rango.Anio2</vt:lpstr>
      <vt:lpstr>Liq.Ing.Cap7.Rango.Anio3</vt:lpstr>
      <vt:lpstr>Liq.Ing.Cap8.Cod</vt:lpstr>
      <vt:lpstr>Liq.Ing.Cap8.Desc</vt:lpstr>
      <vt:lpstr>Liq.Ing.Cap8.Est.Anio1</vt:lpstr>
      <vt:lpstr>Liq.Ing.Cap8.Est.Anio2</vt:lpstr>
      <vt:lpstr>Liq.Ing.Cap8.Est.Anio3</vt:lpstr>
      <vt:lpstr>Liq.Ing.Cap8.Mun.Anio1</vt:lpstr>
      <vt:lpstr>Liq.Ing.Cap8.Mun.Anio2</vt:lpstr>
      <vt:lpstr>Liq.Ing.Cap8.Mun.Anio3</vt:lpstr>
      <vt:lpstr>Liq.Ing.Cap8.Prov.Anio1</vt:lpstr>
      <vt:lpstr>Liq.Ing.Cap8.Prov.Anio2</vt:lpstr>
      <vt:lpstr>Liq.Ing.Cap8.Prov.Anio3</vt:lpstr>
      <vt:lpstr>Liq.Ing.Cap8.Rango.Anio1</vt:lpstr>
      <vt:lpstr>Liq.Ing.Cap8.Rango.Anio2</vt:lpstr>
      <vt:lpstr>Liq.Ing.Cap8.Rango.Anio3</vt:lpstr>
      <vt:lpstr>Liq.Ing.Cap9.Cod</vt:lpstr>
      <vt:lpstr>Liq.Ing.Cap9.Desc</vt:lpstr>
      <vt:lpstr>Liq.Ing.Cap9.Est.Anio1</vt:lpstr>
      <vt:lpstr>Liq.Ing.Cap9.Est.Anio2</vt:lpstr>
      <vt:lpstr>Liq.Ing.Cap9.Est.Anio3</vt:lpstr>
      <vt:lpstr>Liq.Ing.Cap9.Mun.Anio1</vt:lpstr>
      <vt:lpstr>Liq.Ing.Cap9.Mun.Anio2</vt:lpstr>
      <vt:lpstr>Liq.Ing.Cap9.Mun.Anio3</vt:lpstr>
      <vt:lpstr>Liq.Ing.Cap9.Prov.Anio1</vt:lpstr>
      <vt:lpstr>Liq.Ing.Cap9.Prov.Anio2</vt:lpstr>
      <vt:lpstr>Liq.Ing.Cap9.Prov.Anio3</vt:lpstr>
      <vt:lpstr>Liq.Ing.Cap9.Rango.Anio1</vt:lpstr>
      <vt:lpstr>Liq.Ing.Cap9.Rango.Anio2</vt:lpstr>
      <vt:lpstr>Liq.Ing.Cap9.Rango.Anio3</vt:lpstr>
      <vt:lpstr>Rem.AcreedoresPendientesPago.Est.Anio1</vt:lpstr>
      <vt:lpstr>Rem.AcreedoresPendientesPago.Est.Anio2</vt:lpstr>
      <vt:lpstr>Rem.AcreedoresPendientesPago.Est.Anio3</vt:lpstr>
      <vt:lpstr>Rem.AcreedoresPendientesPago.Mun.Anio1</vt:lpstr>
      <vt:lpstr>Rem.AcreedoresPendientesPago.Mun.Anio2</vt:lpstr>
      <vt:lpstr>Rem.AcreedoresPendientesPago.Mun.Anio3</vt:lpstr>
      <vt:lpstr>Rem.AcreedoresPendientesPago.Prov.Anio1</vt:lpstr>
      <vt:lpstr>Rem.AcreedoresPendientesPago.Prov.Anio2</vt:lpstr>
      <vt:lpstr>Rem.AcreedoresPendientesPago.Prov.Anio3</vt:lpstr>
      <vt:lpstr>Rem.AcreedoresPendientesPago.Rango.Anio1</vt:lpstr>
      <vt:lpstr>Rem.AcreedoresPendientesPago.Rango.Anio2</vt:lpstr>
      <vt:lpstr>Rem.AcreedoresPendientesPago.Rango.Anio3</vt:lpstr>
      <vt:lpstr>Rem.AcreedoresPendientesPagoCerrados.Est.Anio1</vt:lpstr>
      <vt:lpstr>Rem.AcreedoresPendientesPagoCerrados.Est.Anio2</vt:lpstr>
      <vt:lpstr>Rem.AcreedoresPendientesPagoCerrados.Est.Anio3</vt:lpstr>
      <vt:lpstr>Rem.AcreedoresPendientesPagoCerrados.Mun.Anio1</vt:lpstr>
      <vt:lpstr>Rem.AcreedoresPendientesPagoCerrados.Mun.Anio2</vt:lpstr>
      <vt:lpstr>Rem.AcreedoresPendientesPagoCerrados.Mun.Anio3</vt:lpstr>
      <vt:lpstr>Rem.AcreedoresPendientesPagoCerrados.Prov.Anio1</vt:lpstr>
      <vt:lpstr>Rem.AcreedoresPendientesPagoCerrados.Prov.Anio2</vt:lpstr>
      <vt:lpstr>Rem.AcreedoresPendientesPagoCerrados.Prov.Anio3</vt:lpstr>
      <vt:lpstr>Rem.AcreedoresPendientesPagoCerrados.Rango.Anio1</vt:lpstr>
      <vt:lpstr>Rem.AcreedoresPendientesPagoCerrados.Rango.Anio2</vt:lpstr>
      <vt:lpstr>Rem.AcreedoresPendientesPagoCerrados.Rango.Anio3</vt:lpstr>
      <vt:lpstr>Rem.AcreedoresPendientesPagoCorriente.Est.Anio1</vt:lpstr>
      <vt:lpstr>Rem.AcreedoresPendientesPagoCorriente.Est.Anio2</vt:lpstr>
      <vt:lpstr>Rem.AcreedoresPendientesPagoCorriente.Est.Anio3</vt:lpstr>
      <vt:lpstr>Rem.AcreedoresPendientesPagoCorriente.Mun.Anio1</vt:lpstr>
      <vt:lpstr>Rem.AcreedoresPendientesPagoCorriente.Mun.Anio2</vt:lpstr>
      <vt:lpstr>Rem.AcreedoresPendientesPagoCorriente.Mun.Anio3</vt:lpstr>
      <vt:lpstr>Rem.AcreedoresPendientesPagoCorriente.Prov.Anio1</vt:lpstr>
      <vt:lpstr>Rem.AcreedoresPendientesPagoCorriente.Prov.Anio2</vt:lpstr>
      <vt:lpstr>Rem.AcreedoresPendientesPagoCorriente.Prov.Anio3</vt:lpstr>
      <vt:lpstr>Rem.AcreedoresPendientesPagoCorriente.Rango.Anio1</vt:lpstr>
      <vt:lpstr>Rem.AcreedoresPendientesPagoCorriente.Rango.Anio2</vt:lpstr>
      <vt:lpstr>Rem.AcreedoresPendientesPagoCorriente.Rango.Anio3</vt:lpstr>
      <vt:lpstr>Rem.AcreedoresPendientesPagoOtras.Est.Anio1</vt:lpstr>
      <vt:lpstr>Rem.AcreedoresPendientesPagoOtras.Est.Anio2</vt:lpstr>
      <vt:lpstr>Rem.AcreedoresPendientesPagoOtras.Est.Anio3</vt:lpstr>
      <vt:lpstr>Rem.AcreedoresPendientesPagoOtras.Mun.Anio1</vt:lpstr>
      <vt:lpstr>Rem.AcreedoresPendientesPagoOtras.Mun.Anio2</vt:lpstr>
      <vt:lpstr>Rem.AcreedoresPendientesPagoOtras.Mun.Anio3</vt:lpstr>
      <vt:lpstr>Rem.AcreedoresPendientesPagoOtras.Prov.Anio1</vt:lpstr>
      <vt:lpstr>Rem.AcreedoresPendientesPagoOtras.Prov.Anio2</vt:lpstr>
      <vt:lpstr>Rem.AcreedoresPendientesPagoOtras.Prov.Anio3</vt:lpstr>
      <vt:lpstr>Rem.AcreedoresPendientesPagoOtras.Rango.Anio1</vt:lpstr>
      <vt:lpstr>Rem.AcreedoresPendientesPagoOtras.Rango.Anio2</vt:lpstr>
      <vt:lpstr>Rem.AcreedoresPendientesPagoOtras.Rango.Anio3</vt:lpstr>
      <vt:lpstr>Rem.DeudoresPendientesCobro.Est.Anio1</vt:lpstr>
      <vt:lpstr>Rem.DeudoresPendientesCobro.Est.Anio2</vt:lpstr>
      <vt:lpstr>Rem.DeudoresPendientesCobro.Est.Anio3</vt:lpstr>
      <vt:lpstr>Rem.DeudoresPendientesCobro.Mun.Anio1</vt:lpstr>
      <vt:lpstr>Rem.DeudoresPendientesCobro.Mun.Anio2</vt:lpstr>
      <vt:lpstr>Rem.DeudoresPendientesCobro.Mun.Anio3</vt:lpstr>
      <vt:lpstr>Rem.DeudoresPendientesCobro.Prov.Anio1</vt:lpstr>
      <vt:lpstr>Rem.DeudoresPendientesCobro.Prov.Anio2</vt:lpstr>
      <vt:lpstr>Rem.DeudoresPendientesCobro.Prov.Anio3</vt:lpstr>
      <vt:lpstr>Rem.DeudoresPendientesCobro.Rango.Anio1</vt:lpstr>
      <vt:lpstr>Rem.DeudoresPendientesCobro.Rango.Anio2</vt:lpstr>
      <vt:lpstr>Rem.DeudoresPendientesCobro.Rango.Anio3</vt:lpstr>
      <vt:lpstr>Rem.DeudoresPendientesCobroCerrados.Est.Anio1</vt:lpstr>
      <vt:lpstr>Rem.DeudoresPendientesCobroCerrados.Est.Anio2</vt:lpstr>
      <vt:lpstr>Rem.DeudoresPendientesCobroCerrados.Est.Anio3</vt:lpstr>
      <vt:lpstr>Rem.DeudoresPendientesCobroCerrados.Mun.Anio1</vt:lpstr>
      <vt:lpstr>Rem.DeudoresPendientesCobroCerrados.Mun.Anio2</vt:lpstr>
      <vt:lpstr>Rem.DeudoresPendientesCobroCerrados.Mun.Anio3</vt:lpstr>
      <vt:lpstr>Rem.DeudoresPendientesCobroCerrados.Prov.Anio1</vt:lpstr>
      <vt:lpstr>Rem.DeudoresPendientesCobroCerrados.Prov.Anio2</vt:lpstr>
      <vt:lpstr>Rem.DeudoresPendientesCobroCerrados.Prov.Anio3</vt:lpstr>
      <vt:lpstr>Rem.DeudoresPendientesCobroCerrados.Rango.Anio1</vt:lpstr>
      <vt:lpstr>Rem.DeudoresPendientesCobroCerrados.Rango.Anio2</vt:lpstr>
      <vt:lpstr>Rem.DeudoresPendientesCobroCerrados.Rango.Anio3</vt:lpstr>
      <vt:lpstr>Rem.DeudoresPendientesCobroCorriente.Est.Anio1</vt:lpstr>
      <vt:lpstr>Rem.DeudoresPendientesCobroCorriente.Est.Anio2</vt:lpstr>
      <vt:lpstr>Rem.DeudoresPendientesCobroCorriente.Est.Anio3</vt:lpstr>
      <vt:lpstr>Rem.DeudoresPendientesCobroCorriente.Mun.Anio1</vt:lpstr>
      <vt:lpstr>Rem.DeudoresPendientesCobroCorriente.Mun.Anio2</vt:lpstr>
      <vt:lpstr>Rem.DeudoresPendientesCobroCorriente.Mun.Anio3</vt:lpstr>
      <vt:lpstr>Rem.DeudoresPendientesCobroCorriente.Prov.Anio1</vt:lpstr>
      <vt:lpstr>Rem.DeudoresPendientesCobroCorriente.Prov.Anio2</vt:lpstr>
      <vt:lpstr>Rem.DeudoresPendientesCobroCorriente.Prov.Anio3</vt:lpstr>
      <vt:lpstr>Rem.DeudoresPendientesCobroCorriente.Rango.Anio1</vt:lpstr>
      <vt:lpstr>Rem.DeudoresPendientesCobroCorriente.Rango.Anio2</vt:lpstr>
      <vt:lpstr>Rem.DeudoresPendientesCobroCorriente.Rango.Anio3</vt:lpstr>
      <vt:lpstr>Rem.DeudoresPendientesCobroOtras.Est.Anio1</vt:lpstr>
      <vt:lpstr>Rem.DeudoresPendientesCobroOtras.Est.Anio2</vt:lpstr>
      <vt:lpstr>Rem.DeudoresPendientesCobroOtras.Est.Anio3</vt:lpstr>
      <vt:lpstr>Rem.DeudoresPendientesCobroOtras.Mun.Anio1</vt:lpstr>
      <vt:lpstr>Rem.DeudoresPendientesCobroOtras.Mun.Anio2</vt:lpstr>
      <vt:lpstr>Rem.DeudoresPendientesCobroOtras.Mun.Anio3</vt:lpstr>
      <vt:lpstr>Rem.DeudoresPendientesCobroOtras.Prov.Anio1</vt:lpstr>
      <vt:lpstr>Rem.DeudoresPendientesCobroOtras.Prov.Anio2</vt:lpstr>
      <vt:lpstr>Rem.DeudoresPendientesCobroOtras.Prov.Anio3</vt:lpstr>
      <vt:lpstr>Rem.DeudoresPendientesCobroOtras.Rango.Anio1</vt:lpstr>
      <vt:lpstr>Rem.DeudoresPendientesCobroOtras.Rango.Anio2</vt:lpstr>
      <vt:lpstr>Rem.DeudoresPendientesCobroOtras.Rango.Anio3</vt:lpstr>
      <vt:lpstr>Rem.ExcesoFinanciacionAfectada.Est.Anio1</vt:lpstr>
      <vt:lpstr>Rem.ExcesoFinanciacionAfectada.Est.Anio2</vt:lpstr>
      <vt:lpstr>Rem.ExcesoFinanciacionAfectada.Est.Anio3</vt:lpstr>
      <vt:lpstr>Rem.ExcesoFinanciacionAfectada.Mun.Anio1</vt:lpstr>
      <vt:lpstr>Rem.ExcesoFinanciacionAfectada.Mun.Anio2</vt:lpstr>
      <vt:lpstr>Rem.ExcesoFinanciacionAfectada.Mun.Anio3</vt:lpstr>
      <vt:lpstr>Rem.ExcesoFinanciacionAfectada.Prov.Anio1</vt:lpstr>
      <vt:lpstr>Rem.ExcesoFinanciacionAfectada.Prov.Anio2</vt:lpstr>
      <vt:lpstr>Rem.ExcesoFinanciacionAfectada.Prov.Anio3</vt:lpstr>
      <vt:lpstr>Rem.ExcesoFinanciacionAfectada.Rango.Anio1</vt:lpstr>
      <vt:lpstr>Rem.ExcesoFinanciacionAfectada.Rango.Anio2</vt:lpstr>
      <vt:lpstr>Rem.ExcesoFinanciacionAfectada.Rango.Anio3</vt:lpstr>
      <vt:lpstr>Rem.FondosLiquidos.Est.Anio1</vt:lpstr>
      <vt:lpstr>Rem.FondosLiquidos.Est.Anio2</vt:lpstr>
      <vt:lpstr>Rem.FondosLiquidos.Est.Anio3</vt:lpstr>
      <vt:lpstr>Rem.FondosLiquidos.Mun.Anio1</vt:lpstr>
      <vt:lpstr>Rem.FondosLiquidos.Mun.Anio2</vt:lpstr>
      <vt:lpstr>Rem.FondosLiquidos.Mun.Anio3</vt:lpstr>
      <vt:lpstr>Rem.FondosLiquidos.Prov.Anio1</vt:lpstr>
      <vt:lpstr>Rem.FondosLiquidos.Prov.Anio2</vt:lpstr>
      <vt:lpstr>Rem.FondosLiquidos.Prov.Anio3</vt:lpstr>
      <vt:lpstr>Rem.FondosLiquidos.Rango.Anio1</vt:lpstr>
      <vt:lpstr>Rem.FondosLiquidos.Rango.Anio2</vt:lpstr>
      <vt:lpstr>Rem.FondosLiquidos.Rango.Anio3</vt:lpstr>
      <vt:lpstr>Rem.PartidasPendientesAplicacion.Est.Anio1</vt:lpstr>
      <vt:lpstr>Rem.PartidasPendientesAplicacion.Est.Anio2</vt:lpstr>
      <vt:lpstr>Rem.PartidasPendientesAplicacion.Est.Anio3</vt:lpstr>
      <vt:lpstr>Rem.PartidasPendientesAplicacion.Mun.Anio1</vt:lpstr>
      <vt:lpstr>Rem.PartidasPendientesAplicacion.Mun.Anio2</vt:lpstr>
      <vt:lpstr>Rem.PartidasPendientesAplicacion.Mun.Anio3</vt:lpstr>
      <vt:lpstr>Rem.PartidasPendientesAplicacion.Prov.Anio1</vt:lpstr>
      <vt:lpstr>Rem.PartidasPendientesAplicacion.Prov.Anio2</vt:lpstr>
      <vt:lpstr>Rem.PartidasPendientesAplicacion.Prov.Anio3</vt:lpstr>
      <vt:lpstr>Rem.PartidasPendientesAplicacion.Rango.Anio1</vt:lpstr>
      <vt:lpstr>Rem.PartidasPendientesAplicacion.Rango.Anio2</vt:lpstr>
      <vt:lpstr>Rem.PartidasPendientesAplicacion.Rango.Anio3</vt:lpstr>
      <vt:lpstr>Rem.PartidasPendientesAplicacionGastos.Est.Anio1</vt:lpstr>
      <vt:lpstr>Rem.PartidasPendientesAplicacionGastos.Est.Anio2</vt:lpstr>
      <vt:lpstr>Rem.PartidasPendientesAplicacionGastos.Est.Anio3</vt:lpstr>
      <vt:lpstr>Rem.PartidasPendientesAplicacionGastos.Mun.Anio1</vt:lpstr>
      <vt:lpstr>Rem.PartidasPendientesAplicacionGastos.Mun.Anio2</vt:lpstr>
      <vt:lpstr>Rem.PartidasPendientesAplicacionGastos.Mun.Anio3</vt:lpstr>
      <vt:lpstr>Rem.PartidasPendientesAplicacionGastos.Prov.Anio1</vt:lpstr>
      <vt:lpstr>Rem.PartidasPendientesAplicacionGastos.Prov.Anio2</vt:lpstr>
      <vt:lpstr>Rem.PartidasPendientesAplicacionGastos.Prov.Anio3</vt:lpstr>
      <vt:lpstr>Rem.PartidasPendientesAplicacionGastos.Rango.Anio1</vt:lpstr>
      <vt:lpstr>Rem.PartidasPendientesAplicacionGastos.Rango.Anio2</vt:lpstr>
      <vt:lpstr>Rem.PartidasPendientesAplicacionGastos.Rango.Anio3</vt:lpstr>
      <vt:lpstr>Rem.PartidasPendientesAplicacionIngresos.Est.Anio1</vt:lpstr>
      <vt:lpstr>Rem.PartidasPendientesAplicacionIngresos.Est.Anio2</vt:lpstr>
      <vt:lpstr>Rem.PartidasPendientesAplicacionIngresos.Est.Anio3</vt:lpstr>
      <vt:lpstr>Rem.PartidasPendientesAplicacionIngresos.Mun.Anio1</vt:lpstr>
      <vt:lpstr>Rem.PartidasPendientesAplicacionIngresos.Mun.Anio2</vt:lpstr>
      <vt:lpstr>Rem.PartidasPendientesAplicacionIngresos.Mun.Anio3</vt:lpstr>
      <vt:lpstr>Rem.PartidasPendientesAplicacionIngresos.Prov.Anio1</vt:lpstr>
      <vt:lpstr>Rem.PartidasPendientesAplicacionIngresos.Prov.Anio2</vt:lpstr>
      <vt:lpstr>Rem.PartidasPendientesAplicacionIngresos.Prov.Anio3</vt:lpstr>
      <vt:lpstr>Rem.PartidasPendientesAplicacionIngresos.Rango.Anio1</vt:lpstr>
      <vt:lpstr>Rem.PartidasPendientesAplicacionIngresos.Rango.Anio2</vt:lpstr>
      <vt:lpstr>Rem.PartidasPendientesAplicacionIngresos.Rango.Anio3</vt:lpstr>
      <vt:lpstr>Rem.RemanenteTesoreria.Est.Anio1</vt:lpstr>
      <vt:lpstr>Rem.RemanenteTesoreria.Est.Anio2</vt:lpstr>
      <vt:lpstr>Rem.RemanenteTesoreria.Est.Anio3</vt:lpstr>
      <vt:lpstr>Rem.RemanenteTesoreria.Mun.Anio1</vt:lpstr>
      <vt:lpstr>Rem.RemanenteTesoreria.Mun.Anio2</vt:lpstr>
      <vt:lpstr>Rem.RemanenteTesoreria.Mun.Anio3</vt:lpstr>
      <vt:lpstr>Rem.RemanenteTesoreria.Prov.Anio1</vt:lpstr>
      <vt:lpstr>Rem.RemanenteTesoreria.Prov.Anio2</vt:lpstr>
      <vt:lpstr>Rem.RemanenteTesoreria.Prov.Anio3</vt:lpstr>
      <vt:lpstr>Rem.RemanenteTesoreria.Rango.Anio1</vt:lpstr>
      <vt:lpstr>Rem.RemanenteTesoreria.Rango.Anio2</vt:lpstr>
      <vt:lpstr>Rem.RemanenteTesoreria.Rango.Anio3</vt:lpstr>
      <vt:lpstr>Rem.RemanenteTesoreriaGastosGen.Est.Anio1</vt:lpstr>
      <vt:lpstr>Rem.RemanenteTesoreriaGastosGen.Est.Anio2</vt:lpstr>
      <vt:lpstr>Rem.RemanenteTesoreriaGastosGen.Est.Anio3</vt:lpstr>
      <vt:lpstr>Rem.RemanenteTesoreriaGastosGen.Mun.Anio1</vt:lpstr>
      <vt:lpstr>Rem.RemanenteTesoreriaGastosGen.Mun.Anio2</vt:lpstr>
      <vt:lpstr>Rem.RemanenteTesoreriaGastosGen.Mun.Anio3</vt:lpstr>
      <vt:lpstr>Rem.RemanenteTesoreriaGastosGen.Prov.Anio1</vt:lpstr>
      <vt:lpstr>Rem.RemanenteTesoreriaGastosGen.Prov.Anio2</vt:lpstr>
      <vt:lpstr>Rem.RemanenteTesoreriaGastosGen.Prov.Anio3</vt:lpstr>
      <vt:lpstr>Rem.RemanenteTesoreriaGastosGen.Rango.Anio1</vt:lpstr>
      <vt:lpstr>Rem.RemanenteTesoreriaGastosGen.Rango.Anio2</vt:lpstr>
      <vt:lpstr>Rem.RemanenteTesoreriaGastosGen.Rango.Anio3</vt:lpstr>
      <vt:lpstr>Rem.RemenanteTesoreriaAjustado.Est.Anio1</vt:lpstr>
      <vt:lpstr>Rem.RemenanteTesoreriaAjustado.Est.Anio2</vt:lpstr>
      <vt:lpstr>Rem.RemenanteTesoreriaAjustado.Est.Anio3</vt:lpstr>
      <vt:lpstr>Rem.RemenanteTesoreriaAjustado.Mun.Anio1</vt:lpstr>
      <vt:lpstr>Rem.RemenanteTesoreriaAjustado.Mun.Anio2</vt:lpstr>
      <vt:lpstr>Rem.RemenanteTesoreriaAjustado.Mun.Anio3</vt:lpstr>
      <vt:lpstr>Rem.RemenanteTesoreriaAjustado.Prov.Anio1</vt:lpstr>
      <vt:lpstr>Rem.RemenanteTesoreriaAjustado.Prov.Anio2</vt:lpstr>
      <vt:lpstr>Rem.RemenanteTesoreriaAjustado.Prov.Anio3</vt:lpstr>
      <vt:lpstr>Rem.RemenanteTesoreriaAjustado.Rango.Anio1</vt:lpstr>
      <vt:lpstr>Rem.RemenanteTesoreriaAjustado.Rango.Anio2</vt:lpstr>
      <vt:lpstr>Rem.RemenanteTesoreriaAjustado.Rango.Anio3</vt:lpstr>
      <vt:lpstr>Rem.SaldoDudosoCobro.Est.Anio1</vt:lpstr>
      <vt:lpstr>Rem.SaldoDudosoCobro.Est.Anio2</vt:lpstr>
      <vt:lpstr>Rem.SaldoDudosoCobro.Est.Anio3</vt:lpstr>
      <vt:lpstr>Rem.SaldoDudosoCobro.Mun.Anio1</vt:lpstr>
      <vt:lpstr>Rem.SaldoDudosoCobro.Mun.Anio2</vt:lpstr>
      <vt:lpstr>Rem.SaldoDudosoCobro.Mun.Anio3</vt:lpstr>
      <vt:lpstr>Rem.SaldoDudosoCobro.Prov.Anio1</vt:lpstr>
      <vt:lpstr>Rem.SaldoDudosoCobro.Prov.Anio2</vt:lpstr>
      <vt:lpstr>Rem.SaldoDudosoCobro.Prov.Anio3</vt:lpstr>
      <vt:lpstr>Rem.SaldoDudosoCobro.Rango.Anio1</vt:lpstr>
      <vt:lpstr>Rem.SaldoDudosoCobro.Rango.Anio2</vt:lpstr>
      <vt:lpstr>Rem.SaldoDudosoCobro.Rango.Anio3</vt:lpstr>
      <vt:lpstr>Rem.SaldoObligacionesDevolucionIngresosPendientes31.Est.Anio1</vt:lpstr>
      <vt:lpstr>Rem.SaldoObligacionesDevolucionIngresosPendientes31.Est.Anio2</vt:lpstr>
      <vt:lpstr>Rem.SaldoObligacionesDevolucionIngresosPendientes31.Est.Anio3</vt:lpstr>
      <vt:lpstr>Rem.SaldoObligacionesDevolucionIngresosPendientes31.Mun.Anio1</vt:lpstr>
      <vt:lpstr>Rem.SaldoObligacionesDevolucionIngresosPendientes31.Mun.Anio2</vt:lpstr>
      <vt:lpstr>Rem.SaldoObligacionesDevolucionIngresosPendientes31.Mun.Anio3</vt:lpstr>
      <vt:lpstr>Rem.SaldoObligacionesDevolucionIngresosPendientes31.Prov.Anio1</vt:lpstr>
      <vt:lpstr>Rem.SaldoObligacionesDevolucionIngresosPendientes31.Prov.Anio2</vt:lpstr>
      <vt:lpstr>Rem.SaldoObligacionesDevolucionIngresosPendientes31.Prov.Anio3</vt:lpstr>
      <vt:lpstr>Rem.SaldoObligacionesDevolucionIngresosPendientes31.Rango.Anio1</vt:lpstr>
      <vt:lpstr>Rem.SaldoObligacionesDevolucionIngresosPendientes31.Rango.Anio2</vt:lpstr>
      <vt:lpstr>Rem.SaldoObligacionesDevolucionIngresosPendientes31.Rango.Anio3</vt:lpstr>
      <vt:lpstr>Rem.SaldoObligacionesPendientes31.Est.Anio1</vt:lpstr>
      <vt:lpstr>Rem.SaldoObligacionesPendientes31.Est.Anio2</vt:lpstr>
      <vt:lpstr>Rem.SaldoObligacionesPendientes31.Est.Anio3</vt:lpstr>
      <vt:lpstr>Rem.SaldoObligacionesPendientes31.Mun.Anio1</vt:lpstr>
      <vt:lpstr>Rem.SaldoObligacionesPendientes31.Mun.Anio2</vt:lpstr>
      <vt:lpstr>Rem.SaldoObligacionesPendientes31.Mun.Anio3</vt:lpstr>
      <vt:lpstr>Rem.SaldoObligacionesPendientes31.Prov.Anio1</vt:lpstr>
      <vt:lpstr>Rem.SaldoObligacionesPendientes31.Prov.Anio2</vt:lpstr>
      <vt:lpstr>Rem.SaldoObligacionesPendientes31.Prov.Anio3</vt:lpstr>
      <vt:lpstr>Rem.SaldoObligacionesPendientes31.Rango.Anio1</vt:lpstr>
      <vt:lpstr>Rem.SaldoObligacionesPendientes31.Rango.Anio2</vt:lpstr>
      <vt:lpstr>Rem.SaldoObligacionesPendientes31.Rango.Anio3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Dominguez Perez</dc:creator>
  <cp:lastModifiedBy>Luis Rodríguez Vives</cp:lastModifiedBy>
  <cp:lastPrinted>2021-06-09T12:47:11Z</cp:lastPrinted>
  <dcterms:created xsi:type="dcterms:W3CDTF">2021-01-19T10:16:59Z</dcterms:created>
  <dcterms:modified xsi:type="dcterms:W3CDTF">2021-06-09T12:47:13Z</dcterms:modified>
</cp:coreProperties>
</file>