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fullCalcOnLoad="1"/>
</workbook>
</file>

<file path=xl/calcChain.xml><?xml version="1.0" encoding="utf-8"?>
<calcChain xmlns="http://schemas.openxmlformats.org/spreadsheetml/2006/main">
  <c r="D21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<sst xmlns="http://schemas.openxmlformats.org/spreadsheetml/2006/main" count="125" uniqueCount="97">
  <si>
    <t>MEDIAS</t>
  </si>
  <si>
    <t>RANGO
POBLACIÓN</t>
  </si>
  <si>
    <t>ESTATAL</t>
  </si>
  <si>
    <t>AHORRO BRUTO</t>
  </si>
  <si>
    <t>FÓRMULA</t>
  </si>
  <si>
    <t xml:space="preserve"> - Indica el porcentaje de ahorro bruto, ingresos corrientes menos gastos 
   corrientes, sobre el total de ingresos corrientes. 
 - Cuanto mayor sea el porcentaje mayor capacidad de ahorro. 
 - Si el valor es negativo indica que la entidad gasta más de lo que ingresa 
   y supone un desequilibrio importante que deberá corregir.</t>
  </si>
  <si>
    <t>Ingresos I a V 
- 
Gastos I a IV</t>
  </si>
  <si>
    <t>·</t>
  </si>
  <si>
    <t>Total ingresos corrientes</t>
  </si>
  <si>
    <t>AHORRO BRUTO POR HABITANTE</t>
  </si>
  <si>
    <t xml:space="preserve"> - Este indicador muestra el ahorro bruto per cápita del municipio.</t>
  </si>
  <si>
    <t>Número de habitantes</t>
  </si>
  <si>
    <t xml:space="preserve"> AHORRO NETO FINANCIERO</t>
  </si>
  <si>
    <t xml:space="preserve"> - Es uno de los principales indicadores de solvencia del municipio. 
 - Muestra la capacidad que tiene para hacer frente a sus gastos de 
   funcionamiento corriente y devolver la deuda financiera. 
 - El porcentaje muestra la capacidad de ahorro que tiene el municipio 
   sobre el total de los ingresos corrientes que reconoce.</t>
  </si>
  <si>
    <t>Total Ingresos Cap. I a V 
- 
Total Gastos Cap. I a IV y IX</t>
  </si>
  <si>
    <t>AHORRO NETO POR HABITANTE</t>
  </si>
  <si>
    <t xml:space="preserve"> - Indica la capacidad de pago que tiene el municipio por habitante. 
 - Su valor positivo denota solvencia y capacidad para poder endeudarse.</t>
  </si>
  <si>
    <t>Total ingresos Cap. I a V 
- 
Total gastos Cap. I a IV y IX</t>
  </si>
  <si>
    <t>Fuente: Ministerio de Hacienda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</si>
  <si>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</si>
  <si>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</si>
  <si>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</si>
  <si>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</si>
  <si>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</si>
  <si>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</si>
  <si>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</si>
  <si>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</si>
  <si>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Muestra la capacidad del municipio para hacer frente a sus gastos corrientes con sus ingresos corrientes y relaciona esta magnitud con el nivel de ingresos del municipio y su número de habitantes.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</si>
  <si>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</si>
  <si>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</si>
  <si>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</si>
  <si>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</si>
  <si>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</si>
  <si>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</si>
  <si>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</si>
  <si>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</si>
  <si>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</si>
  <si>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</si>
  <si>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</si>
  <si>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</si>
  <si>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</si>
  <si>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</si>
  <si>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</si>
  <si>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</si>
  <si>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</si>
  <si>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</si>
  <si>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</si>
  <si>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</si>
  <si>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</si>
  <si>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</si>
  <si>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</si>
  <si>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</si>
  <si>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</si>
  <si>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</si>
  <si>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</si>
  <si>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</si>
  <si>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</si>
  <si>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</si>
  <si>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</si>
  <si>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</si>
  <si>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</si>
  <si>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</si>
  <si>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</si>
  <si>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</si>
  <si>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</si>
  <si>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</si>
  <si>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</si>
  <si>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</si>
  <si>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</si>
  <si>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</si>
  <si>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</si>
  <si>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</si>
  <si>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</si>
  <si>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</si>
  <si>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</si>
  <si>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</si>
  <si>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</si>
  <si>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</si>
  <si>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</si>
  <si>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</si>
  <si>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</si>
  <si>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</si>
  <si>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</si>
  <si>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</si>
  <si>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</si>
  <si>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</si>
  <si>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</si>
  <si>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</si>
  <si>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</si>
  <si>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</si>
  <si>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</si>
  <si>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</si>
  <si>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</si>
  <si>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</si>
  <si>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Ratios Económicos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</si>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</sst>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fonts count="26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48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/>
    </border>
    <border>
      <left/>
      <right/>
      <top style="thin">
        <color rgb="FFFFFFFF"/>
      </top>
      <bottom style="thin">
        <color rgb="FF00B388"/>
      </bottom>
    </border>
    <border>
      <left/>
      <right/>
      <top/>
      <bottom style="thin">
        <color rgb="FFFFFFFF"/>
      </bottom>
    </border>
    <border>
      <left/>
      <right/>
      <top style="thin">
        <color rgb="FF00B388"/>
      </top>
      <bottom style="thin">
        <color rgb="FFFFFFFF"/>
      </bottom>
    </border>
    <border>
      <left/>
      <right/>
      <top style="thin">
        <color rgb="FF00B388"/>
      </top>
      <bottom/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3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1" applyNumberFormat="0" applyAlignment="0" applyProtection="0"/>
    <xf numFmtId="0" fontId="10" fillId="7" borderId="2" applyNumberFormat="0" applyFont="0" applyAlignment="0" applyProtection="0"/>
    <xf numFmtId="0" fontId="17" fillId="6" borderId="3" applyNumberFormat="0" applyAlignment="0" applyProtection="0"/>
    <xf numFmtId="0" fontId="14" fillId="8" borderId="0" applyNumberFormat="0" applyBorder="0" applyAlignment="0" applyProtection="0"/>
    <xf numFmtId="0" fontId="9" fillId="0" borderId="0">
      <alignment/>
      <protection/>
    </xf>
    <xf numFmtId="9" fontId="1" fillId="0" borderId="0" applyFont="0" applyFill="0" applyBorder="0" applyAlignment="0" applyProtection="0"/>
  </cellStyleXfs>
  <cellXfs count="127">
    <xf numFmtId="0" fontId="0" fillId="0" borderId="0" xfId="0" applyFont="1"/>
    <xf numFmtId="0" fontId="20" fillId="9" borderId="4" xfId="20" applyFill="1" applyBorder="1" applyAlignment="1">
      <alignment horizontal="center" vertical="center"/>
    </xf>
    <xf numFmtId="0" fontId="20" fillId="9" borderId="5" xfId="20" applyFill="1" applyBorder="1" applyAlignment="1">
      <alignment horizontal="center" vertical="center"/>
    </xf>
    <xf numFmtId="0" fontId="20" fillId="9" borderId="6" xfId="20" applyFill="1" applyBorder="1" applyAlignment="1">
      <alignment horizontal="center" vertical="center"/>
    </xf>
    <xf numFmtId="0" fontId="20" fillId="9" borderId="7" xfId="20" applyFill="1" applyBorder="1" applyAlignment="1">
      <alignment horizontal="center"/>
    </xf>
    <xf numFmtId="0" fontId="20" fillId="9" borderId="8" xfId="20" applyFill="1" applyBorder="1" applyAlignment="1">
      <alignment horizontal="center"/>
    </xf>
    <xf numFmtId="0" fontId="20" fillId="3" borderId="7" xfId="21" applyBorder="1" applyAlignment="1">
      <alignment horizontal="center"/>
    </xf>
    <xf numFmtId="0" fontId="20" fillId="3" borderId="8" xfId="21" applyBorder="1" applyAlignment="1">
      <alignment horizontal="center"/>
    </xf>
    <xf numFmtId="0" fontId="20" fillId="4" borderId="7" xfId="22" applyBorder="1" applyAlignment="1">
      <alignment horizontal="center"/>
    </xf>
    <xf numFmtId="0" fontId="20" fillId="4" borderId="8" xfId="22" applyBorder="1" applyAlignment="1">
      <alignment horizontal="center"/>
    </xf>
    <xf numFmtId="0" fontId="20" fillId="10" borderId="7" xfId="23" applyFill="1" applyBorder="1" applyAlignment="1">
      <alignment horizontal="center"/>
    </xf>
    <xf numFmtId="0" fontId="20" fillId="10" borderId="8" xfId="23" applyFill="1" applyBorder="1" applyAlignment="1">
      <alignment horizontal="center"/>
    </xf>
    <xf numFmtId="0" fontId="20" fillId="9" borderId="9" xfId="20" applyFill="1" applyBorder="1" applyAlignment="1">
      <alignment horizontal="center" vertical="center"/>
    </xf>
    <xf numFmtId="0" fontId="20" fillId="9" borderId="10" xfId="20" applyFill="1" applyBorder="1" applyAlignment="1">
      <alignment horizontal="center" vertical="center"/>
    </xf>
    <xf numFmtId="0" fontId="10" fillId="0" borderId="0" xfId="0" applyFont="1" applyBorder="1"/>
    <xf numFmtId="0" fontId="10" fillId="0" borderId="11" xfId="0" applyFont="1" applyBorder="1"/>
    <xf numFmtId="0" fontId="20" fillId="9" borderId="12" xfId="20" applyFill="1" applyBorder="1" applyAlignment="1">
      <alignment horizontal="center" vertical="center"/>
    </xf>
    <xf numFmtId="0" fontId="15" fillId="6" borderId="13" xfId="24" applyFont="1" applyBorder="1"/>
    <xf numFmtId="0" fontId="15" fillId="6" borderId="14" xfId="24" applyFont="1" applyBorder="1"/>
    <xf numFmtId="0" fontId="18" fillId="7" borderId="15" xfId="25" applyFont="1" applyBorder="1"/>
    <xf numFmtId="0" fontId="16" fillId="6" borderId="16" xfId="26" applyFont="1" applyBorder="1"/>
    <xf numFmtId="0" fontId="16" fillId="6" borderId="17" xfId="26" applyFont="1" applyBorder="1"/>
    <xf numFmtId="3" fontId="16" fillId="6" borderId="18" xfId="26" applyNumberFormat="1" applyFont="1" applyBorder="1"/>
    <xf numFmtId="3" fontId="16" fillId="6" borderId="19" xfId="26" applyNumberFormat="1" applyFont="1" applyBorder="1"/>
    <xf numFmtId="3" fontId="16" fillId="6" borderId="20" xfId="26" applyNumberFormat="1" applyFont="1" applyBorder="1"/>
    <xf numFmtId="0" fontId="15" fillId="6" borderId="21" xfId="24" applyFont="1" applyBorder="1"/>
    <xf numFmtId="0" fontId="15" fillId="6" borderId="22" xfId="24" applyFont="1" applyBorder="1"/>
    <xf numFmtId="0" fontId="16" fillId="6" borderId="23" xfId="26" applyFont="1" applyBorder="1"/>
    <xf numFmtId="3" fontId="16" fillId="6" borderId="24" xfId="26" applyNumberFormat="1" applyFont="1" applyBorder="1"/>
    <xf numFmtId="3" fontId="16" fillId="6" borderId="25" xfId="26" applyNumberFormat="1" applyFont="1" applyBorder="1"/>
    <xf numFmtId="3" fontId="16" fillId="6" borderId="26" xfId="26" applyNumberFormat="1" applyFont="1" applyBorder="1"/>
    <xf numFmtId="0" fontId="13" fillId="6" borderId="16" xfId="26" applyFont="1" applyBorder="1"/>
    <xf numFmtId="0" fontId="13" fillId="6" borderId="17" xfId="26" applyFont="1" applyBorder="1"/>
    <xf numFmtId="4" fontId="13" fillId="6" borderId="18" xfId="26" applyNumberFormat="1" applyFont="1" applyBorder="1"/>
    <xf numFmtId="4" fontId="13" fillId="6" borderId="19" xfId="26" applyNumberFormat="1" applyFont="1" applyBorder="1"/>
    <xf numFmtId="4" fontId="13" fillId="6" borderId="20" xfId="26" applyNumberFormat="1" applyFont="1" applyBorder="1"/>
    <xf numFmtId="0" fontId="13" fillId="6" borderId="27" xfId="26" applyFont="1" applyBorder="1"/>
    <xf numFmtId="4" fontId="13" fillId="6" borderId="28" xfId="26" applyNumberFormat="1" applyFont="1" applyBorder="1"/>
    <xf numFmtId="4" fontId="13" fillId="6" borderId="3" xfId="26" applyNumberFormat="1" applyFont="1"/>
    <xf numFmtId="4" fontId="13" fillId="6" borderId="29" xfId="26" applyNumberFormat="1" applyFont="1" applyBorder="1"/>
    <xf numFmtId="0" fontId="15" fillId="6" borderId="30" xfId="24" applyFont="1" applyBorder="1"/>
    <xf numFmtId="0" fontId="15" fillId="6" borderId="31" xfId="24" applyFont="1" applyBorder="1"/>
    <xf numFmtId="14" fontId="15" fillId="6" borderId="30" xfId="24" applyNumberFormat="1" applyFont="1" applyBorder="1"/>
    <xf numFmtId="0" fontId="15" fillId="6" borderId="32" xfId="24" applyFont="1" applyBorder="1"/>
    <xf numFmtId="0" fontId="15" fillId="6" borderId="33" xfId="24" applyFont="1" applyBorder="1"/>
    <xf numFmtId="0" fontId="15" fillId="6" borderId="34" xfId="24" applyFont="1" applyBorder="1"/>
    <xf numFmtId="0" fontId="13" fillId="6" borderId="35" xfId="26" applyFont="1" applyBorder="1"/>
    <xf numFmtId="0" fontId="13" fillId="6" borderId="23" xfId="26" applyFont="1" applyBorder="1"/>
    <xf numFmtId="4" fontId="13" fillId="6" borderId="24" xfId="26" applyNumberFormat="1" applyFont="1" applyBorder="1"/>
    <xf numFmtId="4" fontId="13" fillId="6" borderId="25" xfId="26" applyNumberFormat="1" applyFont="1" applyBorder="1"/>
    <xf numFmtId="4" fontId="13" fillId="6" borderId="26" xfId="26" applyNumberFormat="1" applyFont="1" applyBorder="1"/>
    <xf numFmtId="0" fontId="10" fillId="0" borderId="0" xfId="0" applyFont="1"/>
    <xf numFmtId="4" fontId="14" fillId="8" borderId="28" xfId="27" applyNumberFormat="1" applyFont="1" applyBorder="1"/>
    <xf numFmtId="4" fontId="14" fillId="8" borderId="3" xfId="27" applyNumberFormat="1" applyFont="1" applyBorder="1"/>
    <xf numFmtId="4" fontId="14" fillId="8" borderId="29" xfId="27" applyNumberFormat="1" applyFont="1" applyBorder="1"/>
    <xf numFmtId="0" fontId="13" fillId="6" borderId="36" xfId="26" applyFont="1" applyBorder="1"/>
    <xf numFmtId="0" fontId="12" fillId="6" borderId="36" xfId="26" applyFont="1" applyBorder="1"/>
    <xf numFmtId="4" fontId="12" fillId="6" borderId="37" xfId="26" applyNumberFormat="1" applyFont="1" applyBorder="1"/>
    <xf numFmtId="4" fontId="12" fillId="6" borderId="38" xfId="26" applyNumberFormat="1" applyFont="1" applyBorder="1"/>
    <xf numFmtId="4" fontId="12" fillId="6" borderId="39" xfId="26" applyNumberFormat="1" applyFont="1" applyBorder="1"/>
    <xf numFmtId="0" fontId="11" fillId="6" borderId="16" xfId="26" applyFont="1" applyBorder="1"/>
    <xf numFmtId="0" fontId="11" fillId="6" borderId="17" xfId="26" applyFont="1" applyBorder="1"/>
    <xf numFmtId="4" fontId="11" fillId="6" borderId="18" xfId="26" applyNumberFormat="1" applyFont="1" applyBorder="1"/>
    <xf numFmtId="4" fontId="11" fillId="6" borderId="19" xfId="26" applyNumberFormat="1" applyFont="1" applyBorder="1"/>
    <xf numFmtId="4" fontId="11" fillId="6" borderId="20" xfId="26" applyNumberFormat="1" applyFont="1" applyBorder="1"/>
    <xf numFmtId="0" fontId="11" fillId="6" borderId="27" xfId="26" applyFont="1" applyBorder="1" applyAlignment="1">
      <alignment horizontal="left" indent="1"/>
    </xf>
    <xf numFmtId="4" fontId="11" fillId="6" borderId="28" xfId="26" applyNumberFormat="1" applyFont="1" applyBorder="1"/>
    <xf numFmtId="4" fontId="11" fillId="6" borderId="3" xfId="26" applyNumberFormat="1" applyFont="1"/>
    <xf numFmtId="4" fontId="11" fillId="6" borderId="29" xfId="26" applyNumberFormat="1" applyFont="1" applyBorder="1"/>
    <xf numFmtId="0" fontId="11" fillId="6" borderId="27" xfId="26" applyFont="1" applyBorder="1"/>
    <xf numFmtId="0" fontId="11" fillId="6" borderId="27" xfId="26" applyFont="1" applyBorder="1" applyAlignment="1">
      <alignment wrapText="1"/>
    </xf>
    <xf numFmtId="0" fontId="11" fillId="6" borderId="23" xfId="26" applyFont="1" applyBorder="1"/>
    <xf numFmtId="4" fontId="11" fillId="6" borderId="24" xfId="26" applyNumberFormat="1" applyFont="1" applyBorder="1"/>
    <xf numFmtId="4" fontId="11" fillId="6" borderId="25" xfId="26" applyNumberFormat="1" applyFont="1" applyBorder="1"/>
    <xf numFmtId="4" fontId="11" fillId="6" borderId="26" xfId="26" applyNumberFormat="1" applyFont="1" applyBorder="1"/>
    <xf numFmtId="0" fontId="10" fillId="0" borderId="40" xfId="0" applyFont="1" applyBorder="1"/>
    <xf numFmtId="49" fontId="0" fillId="0" borderId="0" xfId="0" applyNumberFormat="1" applyFont="1"/>
    <xf numFmtId="0" fontId="4" fillId="0" borderId="0" xfId="28" applyFont="1">
      <alignment/>
      <protection/>
    </xf>
    <xf numFmtId="0" fontId="4" fillId="0" borderId="0" xfId="28" applyFont="1" applyAlignment="1">
      <alignment horizontal="center" vertical="center"/>
      <protection/>
    </xf>
    <xf numFmtId="0" fontId="7" fillId="11" borderId="41" xfId="28" applyFont="1" applyFill="1" applyBorder="1" applyAlignment="1">
      <alignment horizontal="center" vertical="center" wrapText="1"/>
      <protection/>
    </xf>
    <xf numFmtId="0" fontId="8" fillId="12" borderId="42" xfId="28" applyFont="1" applyFill="1" applyBorder="1" applyAlignment="1">
      <alignment horizontal="center" vertical="center" wrapText="1"/>
      <protection/>
    </xf>
    <xf numFmtId="0" fontId="8" fillId="12" borderId="0" xfId="28" applyFont="1" applyFill="1" applyBorder="1" applyAlignment="1">
      <alignment horizontal="center" vertical="center" wrapText="1"/>
      <protection/>
    </xf>
    <xf numFmtId="0" fontId="7" fillId="11" borderId="43" xfId="28" applyFont="1" applyFill="1" applyBorder="1" applyAlignment="1">
      <alignment horizontal="center" vertical="center" wrapText="1"/>
      <protection/>
    </xf>
    <xf numFmtId="0" fontId="2" fillId="12" borderId="44" xfId="28" applyFont="1" applyFill="1" applyBorder="1" applyAlignment="1">
      <alignment horizontal="center" vertical="center" wrapText="1"/>
      <protection/>
    </xf>
    <xf numFmtId="0" fontId="2" fillId="12" borderId="45" xfId="28" applyFont="1" applyFill="1" applyBorder="1" applyAlignment="1">
      <alignment horizontal="center" vertical="center" wrapText="1"/>
      <protection/>
    </xf>
    <xf numFmtId="0" fontId="2" fillId="12" borderId="44" xfId="28" applyFont="1" applyFill="1" applyBorder="1" applyAlignment="1">
      <alignment horizontal="center" vertical="center"/>
      <protection/>
    </xf>
    <xf numFmtId="0" fontId="2" fillId="12" borderId="46" xfId="28" applyFont="1" applyFill="1" applyBorder="1" applyAlignment="1">
      <alignment horizontal="center" vertical="center"/>
      <protection/>
    </xf>
    <xf numFmtId="0" fontId="5" fillId="12" borderId="44" xfId="28" applyFont="1" applyFill="1" applyBorder="1" applyAlignment="1">
      <alignment horizontal="justify" vertical="center"/>
      <protection/>
    </xf>
    <xf numFmtId="0" fontId="5" fillId="12" borderId="44" xfId="28" applyFont="1" applyFill="1" applyBorder="1" applyAlignment="1">
      <alignment horizontal="center" vertical="center"/>
      <protection/>
    </xf>
    <xf numFmtId="0" fontId="4" fillId="12" borderId="47" xfId="28" applyFont="1" applyFill="1" applyBorder="1" applyAlignment="1">
      <alignment horizontal="center" vertical="center"/>
      <protection/>
    </xf>
    <xf numFmtId="0" fontId="4" fillId="12" borderId="44" xfId="28" applyFont="1" applyFill="1" applyBorder="1" applyAlignment="1">
      <alignment horizontal="center" vertical="center"/>
      <protection/>
    </xf>
    <xf numFmtId="0" fontId="4" fillId="12" borderId="46" xfId="28" applyFont="1" applyFill="1" applyBorder="1" applyAlignment="1">
      <alignment horizontal="center" vertical="center"/>
      <protection/>
    </xf>
    <xf numFmtId="0" fontId="5" fillId="13" borderId="48" xfId="28" applyFont="1" applyFill="1" applyBorder="1" applyAlignment="1">
      <alignment horizontal="justify" vertical="top" wrapText="1"/>
      <protection/>
    </xf>
    <xf numFmtId="0" fontId="4" fillId="0" borderId="49" xfId="28" applyFont="1" applyFill="1" applyBorder="1" applyAlignment="1">
      <alignment horizontal="center" vertical="center" wrapText="1"/>
      <protection/>
    </xf>
    <xf numFmtId="9" fontId="4" fillId="6" borderId="48" xfId="29" applyFont="1" applyFill="1" applyBorder="1" applyAlignment="1">
      <alignment horizontal="center" vertical="center"/>
    </xf>
    <xf numFmtId="9" fontId="4" fillId="0" borderId="48" xfId="29" applyFont="1" applyFill="1" applyBorder="1" applyAlignment="1">
      <alignment horizontal="center" vertical="center"/>
    </xf>
    <xf numFmtId="9" fontId="6" fillId="0" borderId="48" xfId="29" applyFont="1" applyFill="1" applyBorder="1" applyAlignment="1">
      <alignment horizontal="center" vertical="center"/>
    </xf>
    <xf numFmtId="9" fontId="4" fillId="0" borderId="48" xfId="29" applyNumberFormat="1" applyFont="1" applyFill="1" applyBorder="1" applyAlignment="1">
      <alignment horizontal="center" vertical="center"/>
    </xf>
    <xf numFmtId="0" fontId="5" fillId="13" borderId="50" xfId="28" applyFont="1" applyFill="1" applyBorder="1" applyAlignment="1">
      <alignment horizontal="justify" vertical="top" wrapText="1"/>
      <protection/>
    </xf>
    <xf numFmtId="0" fontId="5" fillId="13" borderId="0" xfId="28" applyFont="1" applyFill="1" applyBorder="1" applyAlignment="1">
      <alignment horizontal="center" vertical="center" wrapText="1"/>
      <protection/>
    </xf>
    <xf numFmtId="9" fontId="4" fillId="6" borderId="50" xfId="29" applyFont="1" applyFill="1" applyBorder="1" applyAlignment="1">
      <alignment horizontal="center" vertical="center"/>
    </xf>
    <xf numFmtId="9" fontId="4" fillId="0" borderId="50" xfId="29" applyFont="1" applyFill="1" applyBorder="1" applyAlignment="1">
      <alignment horizontal="center" vertical="center"/>
    </xf>
    <xf numFmtId="9" fontId="6" fillId="0" borderId="50" xfId="29" applyFont="1" applyFill="1" applyBorder="1" applyAlignment="1">
      <alignment horizontal="center" vertical="center"/>
    </xf>
    <xf numFmtId="9" fontId="4" fillId="0" borderId="50" xfId="29" applyNumberFormat="1" applyFont="1" applyFill="1" applyBorder="1" applyAlignment="1">
      <alignment horizontal="center" vertical="center"/>
    </xf>
    <xf numFmtId="0" fontId="4" fillId="0" borderId="48" xfId="28" applyFont="1" applyFill="1" applyBorder="1" applyAlignment="1">
      <alignment horizontal="center" vertical="center" wrapText="1"/>
      <protection/>
    </xf>
    <xf numFmtId="2" fontId="4" fillId="6" borderId="48" xfId="28" applyNumberFormat="1" applyFont="1" applyFill="1" applyBorder="1" applyAlignment="1">
      <alignment horizontal="center" vertical="center"/>
      <protection/>
    </xf>
    <xf numFmtId="2" fontId="4" fillId="0" borderId="48" xfId="28" applyNumberFormat="1" applyFont="1" applyFill="1" applyBorder="1" applyAlignment="1">
      <alignment horizontal="center" vertical="center"/>
      <protection/>
    </xf>
    <xf numFmtId="0" fontId="5" fillId="13" borderId="51" xfId="28" applyFont="1" applyFill="1" applyBorder="1" applyAlignment="1">
      <alignment horizontal="center" vertical="center" wrapText="1"/>
      <protection/>
    </xf>
    <xf numFmtId="2" fontId="4" fillId="6" borderId="50" xfId="28" applyNumberFormat="1" applyFont="1" applyFill="1" applyBorder="1" applyAlignment="1">
      <alignment horizontal="center" vertical="center"/>
      <protection/>
    </xf>
    <xf numFmtId="2" fontId="4" fillId="0" borderId="50" xfId="28" applyNumberFormat="1" applyFont="1" applyFill="1" applyBorder="1" applyAlignment="1">
      <alignment horizontal="center" vertical="center"/>
      <protection/>
    </xf>
    <xf numFmtId="2" fontId="4" fillId="0" borderId="0" xfId="28" applyNumberFormat="1" applyFont="1" applyFill="1" applyBorder="1" applyAlignment="1">
      <alignment horizontal="center" vertical="center"/>
      <protection/>
    </xf>
    <xf numFmtId="9" fontId="6" fillId="0" borderId="0" xfId="29" applyFont="1" applyFill="1" applyBorder="1" applyAlignment="1">
      <alignment horizontal="center" vertical="center"/>
    </xf>
    <xf numFmtId="0" fontId="5" fillId="13" borderId="0" xfId="28" applyFont="1" applyFill="1" applyBorder="1" applyAlignment="1">
      <alignment horizontal="justify" vertical="top" wrapText="1"/>
      <protection/>
    </xf>
    <xf numFmtId="0" fontId="5" fillId="13" borderId="52" xfId="28" applyFont="1" applyFill="1" applyBorder="1" applyAlignment="1">
      <alignment horizontal="center" vertical="center" wrapText="1"/>
      <protection/>
    </xf>
    <xf numFmtId="2" fontId="4" fillId="6" borderId="0" xfId="28" applyNumberFormat="1" applyFont="1" applyFill="1" applyBorder="1" applyAlignment="1">
      <alignment horizontal="center" vertical="center"/>
      <protection/>
    </xf>
    <xf numFmtId="0" fontId="0" fillId="0" borderId="0" xfId="0" applyFont="1"/>
    <xf numFmtId="0" fontId="4" fillId="0" borderId="0" xfId="28" applyFont="1" applyAlignment="1">
      <alignment horizontal="center"/>
      <protection/>
    </xf>
    <xf numFmtId="0" fontId="3" fillId="0" borderId="0" xfId="28" applyFont="1" applyBorder="1" applyAlignment="1">
      <alignment horizontal="right"/>
      <protection/>
    </xf>
    <xf numFmtId="0" fontId="2" fillId="0" borderId="0" xfId="0" applyFont="1"/>
    <xf numFmtId="0" fontId="1" fillId="0" borderId="0" xfId="0" applyFont="1"/>
    <xf numFmtId="0" fontId="23" fillId="0" borderId="0" xfId="0" applyFont="1" applyAlignment="1">
      <alignment/>
    </xf>
    <xf numFmtId="0" fontId="22" fillId="0" borderId="0" xfId="0" applyFont="1"/>
    <xf numFmtId="0" fontId="21" fillId="0" borderId="0" xfId="0" applyFont="1" applyAlignment="1">
      <alignment/>
    </xf>
    <xf numFmtId="0" fontId="9" fillId="0" borderId="0" xfId="0" applyFont="1" applyAlignment="1">
      <alignment wrapText="1"/>
    </xf>
    <xf numFmtId="0" fontId="9" fillId="0" borderId="53" xfId="0" applyFont="1" applyBorder="1" applyAlignment="1">
      <alignment wrapText="1"/>
    </xf>
    <xf numFmtId="0" fontId="21" fillId="0" borderId="54" xfId="0" applyFont="1" applyBorder="1" applyAlignment="1">
      <alignment/>
    </xf>
    <xf numFmtId="0" fontId="1" fillId="0" borderId="53" xfId="0" applyFont="1" applyBorder="1"/>
  </cellXfs>
  <cellStyles count="16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Normal_Informe" xfId="28"/>
    <cellStyle name="Porcentaje" xfId="29"/>
  </cellStyles>
  <dxfs count="2">
    <dxf>
      <font>
        <color rgb="FFF49701"/>
      </font>
    </dxf>
    <dxf>
      <font>
        <color rgb="FF00B388"/>
      </font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4</xdr:col>
      <xdr:colOff>609600</xdr:colOff>
      <xdr:row>1</xdr:row>
      <xdr:rowOff>390525</xdr:rowOff>
    </xdr:to>
    <xdr:sp fLocksText="0">
      <xdr:nvSpPr>
        <xdr:cNvPr id="1" name="TextBox 1"/>
        <xdr:cNvSpPr txBox="1"/>
      </xdr:nvSpPr>
      <xdr:spPr>
        <a:xfrm>
          <a:off x="714375" y="161925"/>
          <a:ext cx="9020175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Ratios Presupuestarios: Ahorro</a:t>
          </a:r>
        </a:p>
      </xdr:txBody>
    </xdr:sp>
    <xdr:clientData/>
  </xdr:twoCellAnchor>
  <xdr:twoCellAnchor editAs="oneCell">
    <xdr:from>
      <xdr:col>6</xdr:col>
      <xdr:colOff>752475</xdr:colOff>
      <xdr:row>1</xdr:row>
      <xdr:rowOff>47625</xdr:rowOff>
    </xdr:from>
    <xdr:to>
      <xdr:col>8</xdr:col>
      <xdr:colOff>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039475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I22"/>
  <sheetViews>
    <sheetView showGridLines="0" tabSelected="1" workbookViewId="0" topLeftCell="A1">
      <selection pane="topLeft" activeCell="A1" sqref="A1"/>
    </sheetView>
  </sheetViews>
  <sheetFormatPr defaultColWidth="9.14428571428571" defaultRowHeight="12.75" customHeight="1"/>
  <cols>
    <col min="1" max="1" width="10.7142857142857"/>
    <col min="2" max="2" width="75.7142857142857" style="119" customWidth="1"/>
    <col min="3" max="3" width="25.7142857142857" style="119" customWidth="1"/>
    <col min="4" max="4" width="24.7142857142857" style="119" customWidth="1"/>
    <col min="5" max="5" width="12.7142857142857" style="119" customWidth="1"/>
    <col min="6" max="6" width="4.71428571428571" style="119" customWidth="1"/>
    <col min="7" max="7" width="12.7142857142857" style="119" customWidth="1"/>
    <col min="8" max="8" width="4.71428571428571" style="119" customWidth="1"/>
    <col min="9" max="9" width="10.7142857142857" style="119"/>
    <col min="10" max="16384" width="9.14285714285714" style="119"/>
  </cols>
  <sheetData>
    <row r="2" spans="2:9" ht="41" customHeight="1">
      <c r="B2" s="119"/>
      <c r="C2" s="119"/>
      <c r="D2" s="119"/>
      <c r="E2" s="119"/>
      <c r="F2" s="119"/>
      <c r="G2" s="119"/>
      <c r="H2" s="119"/>
      <c r="I2" t="s">
        <v>64</v>
      </c>
    </row>
    <row r="3" spans="2:9" ht="12.75" customHeight="1">
      <c r="B3" s="121" t="s">
        <v>94</v>
      </c>
      <c r="C3" s="119"/>
      <c r="D3" s="119"/>
      <c r="E3" s="119"/>
      <c r="F3" s="119"/>
      <c r="G3" s="119"/>
      <c r="H3" s="119"/>
      <c r="I3"/>
    </row>
    <row r="4" spans="2:9" ht="30" customHeight="1" thickBot="1">
      <c r="B4" s="125" t="s">
        <v>93</v>
      </c>
      <c r="C4" s="119"/>
      <c r="D4" s="119"/>
      <c r="E4" s="119"/>
      <c r="F4" s="119"/>
      <c r="G4" s="119"/>
      <c r="H4" s="119"/>
      <c r="I4"/>
    </row>
    <row r="5" spans="2:9" ht="40" customHeight="1">
      <c r="B5" s="124" t="s">
        <v>27</v>
      </c>
      <c r="C5" s="126"/>
      <c r="D5" s="126"/>
      <c r="E5" s="126"/>
      <c r="F5" s="126"/>
      <c r="G5" s="126"/>
      <c r="H5" s="126"/>
      <c r="I5"/>
    </row>
    <row r="6" spans="2:9" ht="40" customHeight="1">
      <c r="B6" s="120" t="s">
        <v>58</v>
      </c>
      <c r="C6" s="119"/>
      <c r="D6" s="119"/>
      <c r="E6" s="119"/>
      <c r="F6" s="119"/>
      <c r="G6" s="119"/>
      <c r="H6" s="119"/>
      <c r="I6"/>
    </row>
    <row r="7" spans="2:9" ht="24" customHeight="1">
      <c r="B7" s="77"/>
      <c r="C7" s="78"/>
      <c r="D7" s="79" t="str">
        <f>CONCATENATE(Ctxt.ML.NomMun,CHAR(10),"(",TEXT(Gen.ML.Pob.Mun.Anio1,"#.##0")," hab.)")</f>
        <v>Rozas de Madrid (Las)
(96.113 hab.)</v>
      </c>
      <c r="E7" s="80" t="s">
        <v>0</v>
      </c>
      <c r="F7" s="81"/>
      <c r="G7" s="81"/>
      <c r="H7" s="81"/>
      <c r="I7"/>
    </row>
    <row r="8" spans="2:9" ht="24" customHeight="1">
      <c r="B8" s="77"/>
      <c r="C8" s="78"/>
      <c r="D8" s="82"/>
      <c r="E8" s="83" t="s">
        <v>1</v>
      </c>
      <c r="F8" s="84"/>
      <c r="G8" s="85" t="s">
        <v>2</v>
      </c>
      <c r="H8" s="86"/>
      <c r="I8"/>
    </row>
    <row r="9" spans="2:9" ht="15" customHeight="1">
      <c r="B9" s="87" t="s">
        <v>3</v>
      </c>
      <c r="C9" s="88" t="s">
        <v>4</v>
      </c>
      <c r="D9" s="89"/>
      <c r="E9" s="90"/>
      <c r="F9" s="91"/>
      <c r="G9" s="91"/>
      <c r="H9" s="91"/>
      <c r="I9"/>
    </row>
    <row r="10" spans="2:9" ht="38.1" customHeight="1">
      <c r="B10" s="92" t="s">
        <v>5</v>
      </c>
      <c r="C10" s="93" t="s">
        <v>6</v>
      </c>
      <c r="D10" s="94">
        <f>((Liq.Ing.Cap1.Mun.Anio1+Liq.Ing.Cap2.Mun.Anio1+Liq.Ing.Cap3.Mun.Anio1+Liq.Ing.Cap4.Mun.Anio1+Liq.Ing.Cap5.Mun.Anio1)-(Liq.Gas.Cap1.Mun.Anio1+Liq.Gas.Cap2.Mun.Anio1+Liq.Gas.Cap3.Mun.Anio1+Liq.Gas.Cap4.Mun.Anio1))/(Liq.Ing.Cap1.Mun.Anio1+Liq.Ing.Cap2.Mun.Anio1+Liq.Ing.Cap3.Mun.Anio1+Liq.Ing.Cap4.Mun.Anio1+Liq.Ing.Cap5.Mun.Anio1)</f>
        <v>-0.010075429972515024</v>
      </c>
      <c r="E10" s="95">
        <f>((Liq.Ing.Cap1.Rango.Anio1+Liq.Ing.Cap2.Rango.Anio1+Liq.Ing.Cap3.Rango.Anio1+Liq.Ing.Cap4.Rango.Anio1+Liq.Ing.Cap5.Rango.Anio1)-(Liq.Gas.Cap1.Rango.Anio1+Liq.Gas.Cap2.Rango.Anio1+Liq.Gas.Cap3.Rango.Anio1+Liq.Gas.Cap4.Rango.Anio1))/(Liq.Ing.Cap1.Rango.Anio1+Liq.Ing.Cap2.Rango.Anio1+Liq.Ing.Cap3.Rango.Anio1+Liq.Ing.Cap4.Rango.Anio1+Liq.Ing.Cap5.Rango.Anio1)</f>
        <v>0.14488392683864851</v>
      </c>
      <c r="F10" s="96" t="s">
        <v>7</v>
      </c>
      <c r="G10" s="97">
        <f>((Liq.Ing.Cap1.Est.Anio1+Liq.Ing.Cap2.Est.Anio1+Liq.Ing.Cap3.Est.Anio1+Liq.Ing.Cap4.Est.Anio1+Liq.Ing.Cap5.Est.Anio1)-(Liq.Gas.Cap1.Est.Anio1+Liq.Gas.Cap2.Est.Anio1+Liq.Gas.Cap3.Est.Anio1+Liq.Gas.Cap4.Est.Anio1))/(Liq.Ing.Cap1.Est.Anio1+Liq.Ing.Cap2.Est.Anio1+Liq.Ing.Cap3.Est.Anio1+Liq.Ing.Cap4.Est.Anio1+Liq.Ing.Cap5.Est.Anio1)</f>
        <v>0.15743092091790803</v>
      </c>
      <c r="H10" s="96" t="s">
        <v>7</v>
      </c>
      <c r="I10"/>
    </row>
    <row r="11" spans="2:9" ht="33.95" customHeight="1">
      <c r="B11" s="98"/>
      <c r="C11" s="99" t="s">
        <v>8</v>
      </c>
      <c r="D11" s="100"/>
      <c r="E11" s="101"/>
      <c r="F11" s="102"/>
      <c r="G11" s="103"/>
      <c r="H11" s="102"/>
      <c r="I11"/>
    </row>
    <row r="12" spans="2:9" ht="15" customHeight="1">
      <c r="B12" s="87" t="s">
        <v>9</v>
      </c>
      <c r="C12" s="88" t="s">
        <v>4</v>
      </c>
      <c r="D12" s="89"/>
      <c r="E12" s="90"/>
      <c r="F12" s="91"/>
      <c r="G12" s="91"/>
      <c r="H12" s="91"/>
      <c r="I12"/>
    </row>
    <row r="13" spans="2:9" ht="38.1" customHeight="1">
      <c r="B13" s="92" t="s">
        <v>10</v>
      </c>
      <c r="C13" s="104" t="s">
        <v>6</v>
      </c>
      <c r="D13" s="105">
        <f>((Liq.Ing.Cap1.Mun.Anio1+Liq.Ing.Cap2.Mun.Anio1+Liq.Ing.Cap3.Mun.Anio1+Liq.Ing.Cap4.Mun.Anio1+Liq.Ing.Cap5.Mun.Anio1)-(Liq.Gas.Cap1.Mun.Anio1+Liq.Gas.Cap2.Mun.Anio1+Liq.Gas.Cap3.Mun.Anio1+Liq.Gas.Cap4.Mun.Anio1))/Gen.ML.Pob.Mun.Anio1</f>
        <v>-8.9674783848178699</v>
      </c>
      <c r="E13" s="106">
        <f>((Liq.Ing.Cap1.Rango.Anio1+Liq.Ing.Cap2.Rango.Anio1+Liq.Ing.Cap3.Rango.Anio1+Liq.Ing.Cap4.Rango.Anio1+Liq.Ing.Cap5.Rango.Anio1)-(Liq.Gas.Cap1.Rango.Anio1+Liq.Gas.Cap2.Rango.Anio1+Liq.Gas.Cap3.Rango.Anio1+Liq.Gas.Cap4.Rango.Anio1))/Gen.ML.Pob.Rango.Anio1</f>
        <v>144.07615514677889</v>
      </c>
      <c r="F13" s="96" t="s">
        <v>7</v>
      </c>
      <c r="G13" s="106">
        <f>((Liq.Ing.Cap1.Est.Anio1+Liq.Ing.Cap2.Est.Anio1+Liq.Ing.Cap3.Est.Anio1+Liq.Ing.Cap4.Est.Anio1+Liq.Ing.Cap5.Est.Anio1)-(Liq.Gas.Cap1.Est.Anio1+Liq.Gas.Cap2.Est.Anio1+Liq.Gas.Cap3.Est.Anio1+Liq.Gas.Cap4.Est.Anio1))/Gen.ML.Pob.Est.Anio1</f>
        <v>167.6285669767438</v>
      </c>
      <c r="H13" s="96" t="s">
        <v>7</v>
      </c>
      <c r="I13"/>
    </row>
    <row r="14" spans="2:9" ht="33.95" customHeight="1">
      <c r="B14" s="98"/>
      <c r="C14" s="107" t="s">
        <v>11</v>
      </c>
      <c r="D14" s="108"/>
      <c r="E14" s="109"/>
      <c r="F14" s="102"/>
      <c r="G14" s="109"/>
      <c r="H14" s="102"/>
      <c r="I14"/>
    </row>
    <row r="15" spans="2:9" ht="15" customHeight="1">
      <c r="B15" s="87" t="s">
        <v>12</v>
      </c>
      <c r="C15" s="88" t="s">
        <v>4</v>
      </c>
      <c r="D15" s="89"/>
      <c r="E15" s="90"/>
      <c r="F15" s="91"/>
      <c r="G15" s="91"/>
      <c r="H15" s="91"/>
      <c r="I15"/>
    </row>
    <row r="16" spans="2:9" ht="38.1" customHeight="1">
      <c r="B16" s="92" t="s">
        <v>13</v>
      </c>
      <c r="C16" s="104" t="s">
        <v>14</v>
      </c>
      <c r="D16" s="94">
        <f>((Liq.Ing.Cap1.Mun.Anio1+Liq.Ing.Cap2.Mun.Anio1+Liq.Ing.Cap3.Mun.Anio1+Liq.Ing.Cap4.Mun.Anio1+Liq.Ing.Cap5.Mun.Anio1)-(Liq.Gas.Cap1.Mun.Anio1+Liq.Gas.Cap2.Mun.Anio1+Liq.Gas.Cap3.Mun.Anio1+Liq.Gas.Cap4.Mun.Anio1+Liq.Gas.Cap9.Mun.Anio1))/(Liq.Ing.Cap1.Mun.Anio1+Liq.Ing.Cap2.Mun.Anio1+Liq.Ing.Cap3.Mun.Anio1+Liq.Ing.Cap4.Mun.Anio1+Liq.Ing.Cap5.Mun.Anio1)</f>
        <v>-0.058622704310958174</v>
      </c>
      <c r="E16" s="95">
        <f>((Liq.Ing.Cap1.Rango.Anio1+Liq.Ing.Cap2.Rango.Anio1+Liq.Ing.Cap3.Rango.Anio1+Liq.Ing.Cap4.Rango.Anio1+Liq.Ing.Cap5.Rango.Anio1)-(Liq.Gas.Cap1.Rango.Anio1+Liq.Gas.Cap2.Rango.Anio1+Liq.Gas.Cap3.Rango.Anio1+Liq.Gas.Cap4.Rango.Anio1+Liq.Gas.Cap9.Rango.Anio1))/(Liq.Ing.Cap1.Rango.Anio1+Liq.Ing.Cap2.Rango.Anio1+Liq.Ing.Cap3.Rango.Anio1+Liq.Ing.Cap4.Rango.Anio1+Liq.Ing.Cap5.Rango.Anio1)</f>
        <v>0.087809922899609469</v>
      </c>
      <c r="F16" s="96" t="s">
        <v>7</v>
      </c>
      <c r="G16" s="95">
        <f>((Liq.Ing.Cap1.Est.Anio1+Liq.Ing.Cap2.Est.Anio1+Liq.Ing.Cap3.Est.Anio1+Liq.Ing.Cap4.Est.Anio1+Liq.Ing.Cap5.Est.Anio1)-(Liq.Gas.Cap1.Est.Anio1+Liq.Gas.Cap2.Est.Anio1+Liq.Gas.Cap3.Est.Anio1+Liq.Gas.Cap4.Est.Anio1+Liq.Gas.Cap9.Est.Anio1))/(Liq.Ing.Cap1.Est.Anio1+Liq.Ing.Cap2.Est.Anio1+Liq.Ing.Cap3.Est.Anio1+Liq.Ing.Cap4.Est.Anio1+Liq.Ing.Cap5.Est.Anio1)</f>
        <v>0.10855856772497671</v>
      </c>
      <c r="H16" s="96" t="s">
        <v>7</v>
      </c>
      <c r="I16"/>
    </row>
    <row r="17" spans="2:9" ht="33.95" customHeight="1">
      <c r="B17" s="98"/>
      <c r="C17" s="107" t="s">
        <v>8</v>
      </c>
      <c r="D17" s="100"/>
      <c r="E17" s="101"/>
      <c r="F17" s="102"/>
      <c r="G17" s="101"/>
      <c r="H17" s="102"/>
      <c r="I17"/>
    </row>
    <row r="18" spans="2:9" ht="15" customHeight="1">
      <c r="B18" s="87" t="s">
        <v>15</v>
      </c>
      <c r="C18" s="88" t="s">
        <v>4</v>
      </c>
      <c r="D18" s="89"/>
      <c r="E18" s="90"/>
      <c r="F18" s="91"/>
      <c r="G18" s="91"/>
      <c r="H18" s="91"/>
      <c r="I18"/>
    </row>
    <row r="19" spans="2:9" ht="38.1" customHeight="1">
      <c r="B19" s="92" t="s">
        <v>16</v>
      </c>
      <c r="C19" s="104" t="s">
        <v>17</v>
      </c>
      <c r="D19" s="105">
        <f>((Liq.Ing.Cap1.Mun.Anio1+Liq.Ing.Cap2.Mun.Anio1+Liq.Ing.Cap3.Mun.Anio1+Liq.Ing.Cap4.Mun.Anio1+Liq.Ing.Cap5.Mun.Anio1)-(Liq.Gas.Cap1.Mun.Anio1+Liq.Gas.Cap2.Mun.Anio1+Liq.Gas.Cap3.Mun.Anio1+Liq.Gas.Cap4.Mun.Anio1+Liq.Gas.Cap9.Mun.Anio1))/Gen.ML.Pob.Mun.Anio1</f>
        <v>-52.176218305536239</v>
      </c>
      <c r="E19" s="110">
        <f>((Liq.Ing.Cap1.Rango.Anio1+Liq.Ing.Cap2.Rango.Anio1+Liq.Ing.Cap3.Rango.Anio1+Liq.Ing.Cap4.Rango.Anio1+Liq.Ing.Cap5.Rango.Anio1)-(Liq.Gas.Cap1.Rango.Anio1+Liq.Gas.Cap2.Rango.Anio1+Liq.Gas.Cap3.Rango.Anio1+Liq.Gas.Cap4.Rango.Anio1+Liq.Gas.Cap9.Rango.Anio1))/Gen.ML.Pob.Rango.Anio1</f>
        <v>87.320356033696527</v>
      </c>
      <c r="F19" s="111" t="s">
        <v>7</v>
      </c>
      <c r="G19" s="110">
        <f>((Liq.Ing.Cap1.Est.Anio1+Liq.Ing.Cap2.Est.Anio1+Liq.Ing.Cap3.Est.Anio1+Liq.Ing.Cap4.Est.Anio1+Liq.Ing.Cap5.Est.Anio1)-(Liq.Gas.Cap1.Est.Anio1+Liq.Gas.Cap2.Est.Anio1+Liq.Gas.Cap3.Est.Anio1+Liq.Gas.Cap4.Est.Anio1+Liq.Gas.Cap9.Est.Anio1))/Gen.ML.Pob.Est.Anio1</f>
        <v>115.59048905185968</v>
      </c>
      <c r="H19" s="111" t="s">
        <v>7</v>
      </c>
      <c r="I19"/>
    </row>
    <row r="20" spans="2:9" ht="33.95" customHeight="1">
      <c r="B20" s="112"/>
      <c r="C20" s="113" t="s">
        <v>11</v>
      </c>
      <c r="D20" s="114"/>
      <c r="E20" s="110"/>
      <c r="F20" s="111"/>
      <c r="G20" s="110"/>
      <c r="H20" s="111"/>
      <c r="I20"/>
    </row>
    <row r="21" spans="2:9" ht="12.75">
      <c r="B21" s="77"/>
      <c r="C21" s="116"/>
      <c r="D21" s="117" t="str">
        <f>CONCATENATE("Datos de liquidación de ",Ctxt.ML.Anio1)</f>
        <v>Datos de liquidación de 2020</v>
      </c>
      <c r="E21" s="117"/>
      <c r="F21" s="117"/>
      <c r="G21" s="117"/>
      <c r="H21" s="117"/>
      <c r="I21"/>
    </row>
    <row r="22" spans="2:9" ht="12.75">
      <c r="B22" s="118" t="s">
        <v>18</v>
      </c>
      <c r="C22" s="118"/>
      <c r="D22" s="118"/>
      <c r="E22" s="118"/>
      <c r="F22" s="118"/>
      <c r="G22" s="119"/>
      <c r="H22" s="119"/>
      <c r="I22"/>
    </row>
  </sheetData>
  <mergeCells count="32">
    <mergeCell ref="D21:H21"/>
    <mergeCell ref="H16:H17"/>
    <mergeCell ref="F19:F20"/>
    <mergeCell ref="H19:H20"/>
    <mergeCell ref="E19:E20"/>
    <mergeCell ref="E16:E17"/>
    <mergeCell ref="G16:G17"/>
    <mergeCell ref="G19:G20"/>
    <mergeCell ref="F16:F17"/>
    <mergeCell ref="D19:D20"/>
    <mergeCell ref="B10:B11"/>
    <mergeCell ref="B13:B14"/>
    <mergeCell ref="B16:B17"/>
    <mergeCell ref="B19:B20"/>
    <mergeCell ref="D16:D17"/>
    <mergeCell ref="G10:G11"/>
    <mergeCell ref="G13:G14"/>
    <mergeCell ref="E13:E14"/>
    <mergeCell ref="D13:D14"/>
    <mergeCell ref="E7:H7"/>
    <mergeCell ref="E8:F8"/>
    <mergeCell ref="G8:H8"/>
    <mergeCell ref="H10:H11"/>
    <mergeCell ref="H13:H14"/>
    <mergeCell ref="F10:F11"/>
    <mergeCell ref="F13:F14"/>
    <mergeCell ref="D10:D11"/>
    <mergeCell ref="E10:E11"/>
    <mergeCell ref="D7:D8"/>
    <mergeCell ref="B6:H6"/>
    <mergeCell ref="B2:H2"/>
    <mergeCell ref="B5:H5"/>
  </mergeCells>
  <conditionalFormatting sqref="H10:H11">
    <cfRule type="expression" priority="16" dxfId="0">
      <formula>OR($G$10&gt;=$D$10)</formula>
    </cfRule>
  </conditionalFormatting>
  <conditionalFormatting sqref="H13:H14">
    <cfRule type="expression" priority="15" dxfId="0">
      <formula>OR($G$13&gt;=$D$13)</formula>
    </cfRule>
  </conditionalFormatting>
  <conditionalFormatting sqref="H16">
    <cfRule type="expression" priority="3" dxfId="1">
      <formula>OR($G$16&lt;$D$16)</formula>
    </cfRule>
    <cfRule type="expression" priority="14" dxfId="0">
      <formula>OR($G$16&gt;=$D$16)</formula>
    </cfRule>
  </conditionalFormatting>
  <conditionalFormatting sqref="H19">
    <cfRule type="expression" priority="4" dxfId="1">
      <formula>OR($G$19&lt;$D$19)</formula>
    </cfRule>
    <cfRule type="expression" priority="13" dxfId="0">
      <formula>OR($G$19&gt;=$D$19)</formula>
    </cfRule>
  </conditionalFormatting>
  <conditionalFormatting sqref="F10">
    <cfRule type="expression" priority="5" dxfId="1">
      <formula>OR($E$10&lt;$D$10)</formula>
    </cfRule>
    <cfRule type="expression" priority="12" dxfId="0">
      <formula>OR($E$10&gt;=$D$10)</formula>
    </cfRule>
  </conditionalFormatting>
  <conditionalFormatting sqref="F13">
    <cfRule type="expression" priority="6" dxfId="1">
      <formula>OR($E$13&lt;$D$13)</formula>
    </cfRule>
    <cfRule type="expression" priority="11" dxfId="0">
      <formula>OR($E$13&gt;=$D$13)</formula>
    </cfRule>
  </conditionalFormatting>
  <conditionalFormatting sqref="F16">
    <cfRule type="expression" priority="7" dxfId="1">
      <formula>OR($E$16&lt;$D$16)</formula>
    </cfRule>
    <cfRule type="expression" priority="10" dxfId="0">
      <formula>OR($E$16&gt;=$D$16)</formula>
    </cfRule>
  </conditionalFormatting>
  <conditionalFormatting sqref="F19">
    <cfRule type="expression" priority="8" dxfId="1">
      <formula>OR($E$19&lt;$D$19)</formula>
    </cfRule>
    <cfRule type="expression" priority="9" dxfId="0">
      <formula>OR($E$19&gt;=$D$19)</formula>
    </cfRule>
  </conditionalFormatting>
  <conditionalFormatting sqref="H13">
    <cfRule type="expression" priority="2" dxfId="1">
      <formula>OR($G$13&lt;$D$13)</formula>
    </cfRule>
  </conditionalFormatting>
  <conditionalFormatting sqref="H10">
    <cfRule type="expression" priority="1" dxfId="1">
      <formula>OR($G$10&lt;$D$10)</formula>
    </cfRule>
  </conditionalFormatting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I22" numberStoredAsText="1"/>
    <ignoredError sqref="A1:I22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19</v>
      </c>
      <c r="B1" s="2"/>
      <c r="E1" s="3" t="s">
        <v>20</v>
      </c>
      <c r="F1" s="3" t="s">
        <v>21</v>
      </c>
      <c r="G1" s="4" t="s">
        <v>22</v>
      </c>
      <c r="H1" s="4"/>
      <c r="I1" s="5"/>
      <c r="J1" s="6" t="s">
        <v>23</v>
      </c>
      <c r="K1" s="6"/>
      <c r="L1" s="7"/>
      <c r="M1" s="8" t="s">
        <v>24</v>
      </c>
      <c r="N1" s="8"/>
      <c r="O1" s="9"/>
      <c r="P1" s="10" t="s">
        <v>25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26</v>
      </c>
      <c r="B3" s="18" t="s">
        <v>63</v>
      </c>
      <c r="D3" s="19" t="s">
        <v>28</v>
      </c>
      <c r="E3" s="20"/>
      <c r="F3" s="21" t="s">
        <v>29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30</v>
      </c>
      <c r="B4" s="26" t="s">
        <v>59</v>
      </c>
      <c r="E4" s="27"/>
      <c r="F4" s="27" t="s">
        <v>32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33</v>
      </c>
      <c r="B5" s="26" t="s">
        <v>58</v>
      </c>
      <c r="D5" s="19" t="s">
        <v>35</v>
      </c>
      <c r="E5" s="31" t="s">
        <v>53</v>
      </c>
      <c r="F5" s="32" t="s">
        <v>67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38</v>
      </c>
      <c r="B6" s="26">
        <v>2020</v>
      </c>
      <c r="E6" s="31" t="s">
        <v>49</v>
      </c>
      <c r="F6" s="32" t="s">
        <v>66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41</v>
      </c>
      <c r="B7" s="26">
        <v>2019</v>
      </c>
      <c r="E7" s="31" t="s">
        <v>46</v>
      </c>
      <c r="F7" s="36" t="s">
        <v>61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44</v>
      </c>
      <c r="B8" s="26">
        <v>2018</v>
      </c>
      <c r="E8" s="31" t="s">
        <v>43</v>
      </c>
      <c r="F8" s="36" t="s">
        <v>42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47</v>
      </c>
      <c r="B9" s="26" t="s">
        <v>56</v>
      </c>
      <c r="E9" s="31" t="s">
        <v>40</v>
      </c>
      <c r="F9" s="36" t="s">
        <v>31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50</v>
      </c>
      <c r="B10" s="40" t="s">
        <v>62</v>
      </c>
      <c r="E10" s="31" t="s">
        <v>37</v>
      </c>
      <c r="F10" s="36" t="s">
        <v>34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54</v>
      </c>
      <c r="B11" s="42">
        <v>44400</v>
      </c>
      <c r="E11" s="31" t="s">
        <v>73</v>
      </c>
      <c r="F11" s="36" t="s">
        <v>51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57</v>
      </c>
      <c r="B12" s="43">
        <v>2011</v>
      </c>
      <c r="E12" s="31" t="s">
        <v>71</v>
      </c>
      <c r="F12" s="36" t="s">
        <v>95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60</v>
      </c>
      <c r="B13" s="45" t="s">
        <v>55</v>
      </c>
      <c r="E13" s="46" t="s">
        <v>69</v>
      </c>
      <c r="F13" s="47" t="s">
        <v>96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64</v>
      </c>
    </row>
    <row r="14" spans="4:18" ht="15.75" thickBot="1">
      <c r="D14" s="19" t="s">
        <v>65</v>
      </c>
      <c r="E14" s="31" t="s">
        <v>53</v>
      </c>
      <c r="F14" s="32" t="s">
        <v>52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49</v>
      </c>
      <c r="F15" s="36" t="s">
        <v>48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46</v>
      </c>
      <c r="F16" s="36" t="s">
        <v>45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43</v>
      </c>
      <c r="F17" s="36" t="s">
        <v>42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40</v>
      </c>
      <c r="F18" s="36" t="s">
        <v>39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37</v>
      </c>
      <c r="F19" s="36" t="s">
        <v>36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73</v>
      </c>
      <c r="F20" s="36" t="s">
        <v>72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71</v>
      </c>
      <c r="F21" s="36" t="s">
        <v>70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69</v>
      </c>
      <c r="F22" s="47" t="s">
        <v>68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74</v>
      </c>
      <c r="E23" s="55"/>
      <c r="F23" s="56" t="s">
        <v>75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76</v>
      </c>
      <c r="E24" s="60"/>
      <c r="F24" s="61" t="s">
        <v>77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78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79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80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81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78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79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80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82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83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84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85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86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87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88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89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90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91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92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M_Liquidacion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