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57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<sst xmlns="http://schemas.openxmlformats.org/spreadsheetml/2006/main" count="200" uniqueCount="141">
  <si>
    <t>Media 
Rango Población</t>
  </si>
  <si>
    <t>Media Estatal</t>
  </si>
  <si>
    <t>Importe</t>
  </si>
  <si>
    <t>% Var.</t>
  </si>
  <si>
    <t>%. Var</t>
  </si>
  <si>
    <t>A</t>
  </si>
  <si>
    <t>TOTAL ARTÍCULO 22 / HABITANTE</t>
  </si>
  <si>
    <t>C</t>
  </si>
  <si>
    <t>SBC</t>
  </si>
  <si>
    <t>Fuente : Ministerio de Hacienda.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</si>
  <si>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</si>
  <si>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</si>
  <si>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</si>
  <si>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</si>
  <si>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</si>
  <si>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</si>
  <si>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</si>
  <si>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Estudios y trabajos técnicos</t>
  </si>
  <si>
    <t>Nº de Inmuebles</t>
  </si>
  <si>
    <t>Nombre Entidad</t>
  </si>
  <si>
    <t>227.08</t>
  </si>
  <si>
    <t>Año 1</t>
  </si>
  <si>
    <t>Nombre Provincia</t>
  </si>
  <si>
    <t>Nombre Comunidad</t>
  </si>
  <si>
    <t>Servicios de recaudación a favor de la entidad</t>
  </si>
  <si>
    <t>Tipo Clasificación</t>
  </si>
  <si>
    <t>Procesos electorales</t>
  </si>
  <si>
    <t>Descripción Clasificación</t>
  </si>
  <si>
    <t>227.05</t>
  </si>
  <si>
    <t>Código Clasificación</t>
  </si>
  <si>
    <t>22</t>
  </si>
  <si>
    <t>Nivel desglose</t>
  </si>
  <si>
    <t>Informado Liquidación</t>
  </si>
  <si>
    <t>Censo Inmuebles</t>
  </si>
  <si>
    <t>Rango de Población</t>
  </si>
  <si>
    <t>227.06</t>
  </si>
  <si>
    <t>Datos del Rango de Población</t>
  </si>
  <si>
    <t>Datos del Estado</t>
  </si>
  <si>
    <t>Cuenta Código</t>
  </si>
  <si>
    <t>Cuenta Descripción</t>
  </si>
  <si>
    <t>Nº de Municipios</t>
  </si>
  <si>
    <t>Custodia, depósito y almacenaje</t>
  </si>
  <si>
    <t>227.04</t>
  </si>
  <si>
    <t>Valoraciones y peritajes</t>
  </si>
  <si>
    <t>227.02</t>
  </si>
  <si>
    <t>Seguridad</t>
  </si>
  <si>
    <t>227.01</t>
  </si>
  <si>
    <t>Limpieza y aseo</t>
  </si>
  <si>
    <t>227.00</t>
  </si>
  <si>
    <t>Trabajos realizados por otras empresas y profesionales</t>
  </si>
  <si>
    <t>227</t>
  </si>
  <si>
    <t>Otros gastos diversos</t>
  </si>
  <si>
    <t>226.99</t>
  </si>
  <si>
    <t>Actividades culturales y deportivas</t>
  </si>
  <si>
    <t>226.09</t>
  </si>
  <si>
    <t>Oposiciones y pruebas selectivas</t>
  </si>
  <si>
    <t>226.07</t>
  </si>
  <si>
    <t>Reuniones, conferencias y cursos</t>
  </si>
  <si>
    <t>226.06</t>
  </si>
  <si>
    <t>Jurídicos, contenciosos</t>
  </si>
  <si>
    <t>226.04</t>
  </si>
  <si>
    <t>Publicación en Diarios Oficiales</t>
  </si>
  <si>
    <t>226.03</t>
  </si>
  <si>
    <t>Publicidad y propaganda</t>
  </si>
  <si>
    <t>226.02</t>
  </si>
  <si>
    <t>Atenciones protocolarias y representativas</t>
  </si>
  <si>
    <t>226.01</t>
  </si>
  <si>
    <t>Gastos diversos</t>
  </si>
  <si>
    <t>226</t>
  </si>
  <si>
    <t>Tributos de las Entidades locales</t>
  </si>
  <si>
    <t>225.02</t>
  </si>
  <si>
    <t>Tributos de las Comunidades Autónomas</t>
  </si>
  <si>
    <t>225.01</t>
  </si>
  <si>
    <t>Tributos estatales</t>
  </si>
  <si>
    <t>225.00</t>
  </si>
  <si>
    <t>Tributos</t>
  </si>
  <si>
    <t>225</t>
  </si>
  <si>
    <t>Primas de seguros</t>
  </si>
  <si>
    <t>224</t>
  </si>
  <si>
    <t>Transportes</t>
  </si>
  <si>
    <t>223</t>
  </si>
  <si>
    <t>Otros gastos en comunicaciones</t>
  </si>
  <si>
    <t>222.99</t>
  </si>
  <si>
    <t>Informáticas</t>
  </si>
  <si>
    <t>222.03</t>
  </si>
  <si>
    <t>Telegráficas</t>
  </si>
  <si>
    <t>222.02</t>
  </si>
  <si>
    <t>Postales</t>
  </si>
  <si>
    <t>222.01</t>
  </si>
  <si>
    <t>Servicios de Telecomunicaciones</t>
  </si>
  <si>
    <t>222.00</t>
  </si>
  <si>
    <t>Comunicaciones</t>
  </si>
  <si>
    <t>222</t>
  </si>
  <si>
    <t>Otros suministros</t>
  </si>
  <si>
    <t>221.99</t>
  </si>
  <si>
    <t>Manutención de animales</t>
  </si>
  <si>
    <t>221.13</t>
  </si>
  <si>
    <t>Suministros de material electrónico, eléctrico y de telecomunicaciones</t>
  </si>
  <si>
    <t>221.12</t>
  </si>
  <si>
    <t>Suministros de repuestos de maquinaria, utillaje y elementos de transporte</t>
  </si>
  <si>
    <t>221.11</t>
  </si>
  <si>
    <t>Productos de limpieza y aseo</t>
  </si>
  <si>
    <t>221.10</t>
  </si>
  <si>
    <t>Productos farmacéuticos y material sanitario</t>
  </si>
  <si>
    <t>221.06</t>
  </si>
  <si>
    <t>Productos alimenticios</t>
  </si>
  <si>
    <t>221.05</t>
  </si>
  <si>
    <t>Vestuario</t>
  </si>
  <si>
    <t>221.04</t>
  </si>
  <si>
    <t>Combustibles y carburantes</t>
  </si>
  <si>
    <t>221.03</t>
  </si>
  <si>
    <t>Gas</t>
  </si>
  <si>
    <t>221.02</t>
  </si>
  <si>
    <t>Agua</t>
  </si>
  <si>
    <t>221.01</t>
  </si>
  <si>
    <t>Energía eléctrica</t>
  </si>
  <si>
    <t>221.00</t>
  </si>
  <si>
    <t>Suministros</t>
  </si>
  <si>
    <t>221</t>
  </si>
  <si>
    <t>Material informático no inventariable</t>
  </si>
  <si>
    <t>220.02</t>
  </si>
  <si>
    <t>Prensa, revistas, libros y otras publicaciones</t>
  </si>
  <si>
    <t>220.01</t>
  </si>
  <si>
    <t>Ordinario no inventariable</t>
  </si>
  <si>
    <t>220.00</t>
  </si>
  <si>
    <t>Material de oficina</t>
  </si>
  <si>
    <t>220</t>
  </si>
  <si>
    <t xml:space="preserve"> &gt; 50.000 y &lt;= 250.000</t>
  </si>
  <si>
    <t>Material, suministros y otros</t>
  </si>
  <si>
    <t>Económica de Gastos</t>
  </si>
  <si>
    <t>C. de Madrid</t>
  </si>
  <si>
    <t>Madrid</t>
  </si>
  <si>
    <t>Ayuntamiento de Las Rozas de Madrid</t>
  </si>
  <si>
    <t>Rozas de Madrid (Las)</t>
  </si>
  <si>
    <t>28127</t>
  </si>
  <si>
    <t xml:space="preserve"> </t>
  </si>
  <si>
    <t>Este informe compara una de las principales partidas de gasto, el artículo 22 Material, suministros y otros, que el Municipio realiza por habitante, a nivel de concepto y subconcepto. Esta comparación y detalle nos permitirá analizar en qué partidas de gasto estamos por encima de la media y en cuáles estamos por debajo. Este análisis nos facilita determinar puntos de mejora en las partidas de gasto para obtener ahorros.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</si>
  <si>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</si>
  <si>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Gastos</t>
    </r>
  </si>
  <si>
    <t>227.99</t>
  </si>
  <si>
    <t>Otros trabajos realizados por otras empresas y profesionales</t>
  </si>
</sst>
</file>

<file path=xl/styles.xml><?xml version="1.0" encoding="utf-8"?>
<styleSheet xmlns="http://schemas.openxmlformats.org/spreadsheetml/2006/main"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i/>
      <sz val="10"/>
      <color rgb="FF800000"/>
      <name val="Calibri"/>
      <family val="2"/>
    </font>
    <font>
      <i/>
      <sz val="10"/>
      <color rgb="FF8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9" tint="-0.249870002269745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709993600845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1497900038957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20" fillId="3" borderId="1" applyNumberFormat="0" applyAlignment="0" applyProtection="0"/>
    <xf numFmtId="0" fontId="0" fillId="4" borderId="2" applyNumberFormat="0" applyFont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3" borderId="3" applyNumberFormat="0" applyAlignment="0" applyProtection="0"/>
    <xf numFmtId="0" fontId="10" fillId="0" borderId="0">
      <alignment/>
      <protection/>
    </xf>
  </cellStyleXfs>
  <cellXfs count="81">
    <xf numFmtId="0" fontId="0" fillId="0" borderId="0" xfId="0" applyFont="1"/>
    <xf numFmtId="0" fontId="15" fillId="7" borderId="4" xfId="20" applyFont="1" applyFill="1" applyBorder="1" applyAlignment="1">
      <alignment horizontal="center" vertical="center"/>
    </xf>
    <xf numFmtId="0" fontId="15" fillId="7" borderId="5" xfId="20" applyFont="1" applyFill="1" applyBorder="1" applyAlignment="1">
      <alignment horizontal="center" vertical="center"/>
    </xf>
    <xf numFmtId="0" fontId="16" fillId="0" borderId="6" xfId="0" applyFont="1" applyBorder="1"/>
    <xf numFmtId="0" fontId="15" fillId="7" borderId="7" xfId="20" applyFont="1" applyFill="1" applyBorder="1" applyAlignment="1">
      <alignment horizontal="center" vertical="center"/>
    </xf>
    <xf numFmtId="0" fontId="15" fillId="7" borderId="8" xfId="20" applyFont="1" applyFill="1" applyBorder="1" applyAlignment="1">
      <alignment horizontal="center" vertical="center"/>
    </xf>
    <xf numFmtId="0" fontId="15" fillId="7" borderId="9" xfId="20" applyFont="1" applyFill="1" applyBorder="1" applyAlignment="1">
      <alignment horizontal="center" vertical="center"/>
    </xf>
    <xf numFmtId="0" fontId="15" fillId="7" borderId="10" xfId="20" applyFont="1" applyFill="1" applyBorder="1" applyAlignment="1">
      <alignment horizontal="center" vertical="center"/>
    </xf>
    <xf numFmtId="0" fontId="16" fillId="0" borderId="10" xfId="0" applyFont="1" applyBorder="1"/>
    <xf numFmtId="0" fontId="15" fillId="7" borderId="11" xfId="20" applyFont="1" applyFill="1" applyBorder="1" applyAlignment="1">
      <alignment horizontal="center" vertical="center"/>
    </xf>
    <xf numFmtId="0" fontId="15" fillId="7" borderId="0" xfId="20" applyFont="1" applyFill="1" applyBorder="1" applyAlignment="1">
      <alignment horizontal="center" vertical="center"/>
    </xf>
    <xf numFmtId="0" fontId="17" fillId="3" borderId="12" xfId="21" applyFont="1" applyBorder="1"/>
    <xf numFmtId="0" fontId="17" fillId="3" borderId="13" xfId="21" applyFont="1" applyBorder="1"/>
    <xf numFmtId="0" fontId="19" fillId="4" borderId="14" xfId="22" applyFont="1" applyBorder="1"/>
    <xf numFmtId="0" fontId="18" fillId="3" borderId="15" xfId="21" applyFont="1" applyBorder="1"/>
    <xf numFmtId="3" fontId="18" fillId="3" borderId="16" xfId="21" applyNumberFormat="1" applyFont="1" applyBorder="1"/>
    <xf numFmtId="0" fontId="17" fillId="3" borderId="17" xfId="21" applyFont="1" applyBorder="1"/>
    <xf numFmtId="0" fontId="17" fillId="3" borderId="18" xfId="21" applyFont="1" applyBorder="1"/>
    <xf numFmtId="0" fontId="16" fillId="0" borderId="0" xfId="0" applyFont="1"/>
    <xf numFmtId="0" fontId="18" fillId="3" borderId="19" xfId="21" applyFont="1" applyBorder="1"/>
    <xf numFmtId="3" fontId="18" fillId="3" borderId="20" xfId="21" applyNumberFormat="1" applyFont="1" applyBorder="1"/>
    <xf numFmtId="0" fontId="17" fillId="3" borderId="21" xfId="21" applyFont="1" applyBorder="1"/>
    <xf numFmtId="0" fontId="17" fillId="3" borderId="22" xfId="21" applyFont="1" applyBorder="1"/>
    <xf numFmtId="14" fontId="17" fillId="3" borderId="23" xfId="21" applyNumberFormat="1" applyFont="1" applyBorder="1"/>
    <xf numFmtId="0" fontId="17" fillId="3" borderId="23" xfId="21" applyFont="1" applyBorder="1"/>
    <xf numFmtId="0" fontId="17" fillId="3" borderId="24" xfId="21" applyFont="1" applyBorder="1"/>
    <xf numFmtId="0" fontId="17" fillId="3" borderId="20" xfId="21" applyFont="1" applyBorder="1"/>
    <xf numFmtId="0" fontId="16" fillId="0" borderId="0" xfId="0" applyFont="1" applyBorder="1"/>
    <xf numFmtId="4" fontId="15" fillId="7" borderId="25" xfId="20" applyNumberFormat="1" applyFont="1" applyFill="1" applyBorder="1" applyAlignment="1">
      <alignment horizontal="center"/>
    </xf>
    <xf numFmtId="3" fontId="15" fillId="5" borderId="26" xfId="23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3" fontId="15" fillId="8" borderId="26" xfId="24" applyNumberFormat="1" applyFont="1" applyFill="1" applyBorder="1" applyAlignment="1">
      <alignment horizontal="center"/>
    </xf>
    <xf numFmtId="0" fontId="15" fillId="7" borderId="27" xfId="20" applyFont="1" applyFill="1" applyBorder="1" applyAlignment="1">
      <alignment horizontal="center"/>
    </xf>
    <xf numFmtId="3" fontId="15" fillId="5" borderId="25" xfId="23" applyNumberFormat="1" applyFont="1" applyBorder="1" applyAlignment="1">
      <alignment horizontal="center"/>
    </xf>
    <xf numFmtId="4" fontId="15" fillId="5" borderId="25" xfId="23" applyNumberFormat="1" applyFont="1" applyBorder="1" applyAlignment="1">
      <alignment horizontal="center"/>
    </xf>
    <xf numFmtId="3" fontId="15" fillId="8" borderId="25" xfId="24" applyNumberFormat="1" applyFont="1" applyFill="1" applyBorder="1" applyAlignment="1">
      <alignment horizontal="center"/>
    </xf>
    <xf numFmtId="4" fontId="15" fillId="8" borderId="25" xfId="24" applyNumberFormat="1" applyFont="1" applyFill="1" applyBorder="1" applyAlignment="1">
      <alignment horizontal="center"/>
    </xf>
    <xf numFmtId="0" fontId="13" fillId="3" borderId="3" xfId="25" applyFont="1"/>
    <xf numFmtId="4" fontId="13" fillId="3" borderId="28" xfId="25" applyNumberFormat="1" applyFont="1" applyBorder="1"/>
    <xf numFmtId="3" fontId="12" fillId="3" borderId="29" xfId="25" applyNumberFormat="1" applyFont="1" applyBorder="1"/>
    <xf numFmtId="3" fontId="12" fillId="3" borderId="3" xfId="25" applyNumberFormat="1" applyFont="1"/>
    <xf numFmtId="4" fontId="12" fillId="3" borderId="28" xfId="25" applyNumberFormat="1" applyFont="1" applyBorder="1"/>
    <xf numFmtId="3" fontId="11" fillId="3" borderId="29" xfId="25" applyNumberFormat="1" applyFont="1" applyBorder="1"/>
    <xf numFmtId="3" fontId="11" fillId="3" borderId="3" xfId="25" applyNumberFormat="1" applyFont="1"/>
    <xf numFmtId="4" fontId="11" fillId="3" borderId="3" xfId="25" applyNumberFormat="1" applyFont="1"/>
    <xf numFmtId="49" fontId="0" fillId="0" borderId="0" xfId="0" applyNumberFormat="1" applyFont="1"/>
    <xf numFmtId="0" fontId="2" fillId="9" borderId="30" xfId="26" applyFont="1" applyFill="1" applyBorder="1">
      <alignment/>
      <protection/>
    </xf>
    <xf numFmtId="0" fontId="2" fillId="0" borderId="30" xfId="26" applyFont="1" applyBorder="1" applyAlignment="1">
      <alignment vertical="top"/>
      <protection/>
    </xf>
    <xf numFmtId="0" fontId="9" fillId="9" borderId="30" xfId="26" applyFont="1" applyFill="1" applyBorder="1" applyAlignment="1">
      <alignment horizontal="right" vertical="center"/>
      <protection/>
    </xf>
    <xf numFmtId="0" fontId="8" fillId="9" borderId="30" xfId="26" applyFont="1" applyFill="1" applyBorder="1" applyAlignment="1">
      <alignment horizontal="right" vertical="center"/>
      <protection/>
    </xf>
    <xf numFmtId="0" fontId="7" fillId="10" borderId="30" xfId="26" applyFont="1" applyFill="1" applyBorder="1" applyAlignment="1">
      <alignment horizontal="center" vertical="center" wrapText="1"/>
      <protection/>
    </xf>
    <xf numFmtId="0" fontId="5" fillId="11" borderId="30" xfId="26" applyFont="1" applyFill="1" applyBorder="1" applyAlignment="1">
      <alignment horizontal="center" vertical="center"/>
      <protection/>
    </xf>
    <xf numFmtId="0" fontId="7" fillId="10" borderId="30" xfId="26" applyFont="1" applyFill="1" applyBorder="1" applyAlignment="1">
      <alignment horizontal="center"/>
      <protection/>
    </xf>
    <xf numFmtId="0" fontId="7" fillId="10" borderId="30" xfId="26" applyFont="1" applyFill="1" applyBorder="1" applyAlignment="1">
      <alignment horizontal="center" vertical="center"/>
      <protection/>
    </xf>
    <xf numFmtId="4" fontId="6" fillId="10" borderId="30" xfId="26" applyNumberFormat="1" applyFont="1" applyFill="1" applyBorder="1" applyAlignment="1">
      <alignment horizontal="center" vertical="center"/>
      <protection/>
    </xf>
    <xf numFmtId="9" fontId="6" fillId="10" borderId="30" xfId="26" applyNumberFormat="1" applyFont="1" applyFill="1" applyBorder="1" applyAlignment="1">
      <alignment horizontal="center" vertical="center"/>
      <protection/>
    </xf>
    <xf numFmtId="0" fontId="2" fillId="9" borderId="30" xfId="26" applyFont="1" applyFill="1" applyBorder="1" applyAlignment="1">
      <alignment horizontal="left" vertical="center"/>
      <protection/>
    </xf>
    <xf numFmtId="0" fontId="4" fillId="12" borderId="30" xfId="26" applyFont="1" applyFill="1" applyBorder="1" applyAlignment="1">
      <alignment horizontal="center" vertical="center"/>
      <protection/>
    </xf>
    <xf numFmtId="0" fontId="4" fillId="12" borderId="30" xfId="26" applyFont="1" applyFill="1" applyBorder="1" applyAlignment="1">
      <alignment horizontal="left" vertical="center"/>
      <protection/>
    </xf>
    <xf numFmtId="4" fontId="2" fillId="12" borderId="30" xfId="26" applyNumberFormat="1" applyFont="1" applyFill="1" applyBorder="1" applyAlignment="1">
      <alignment horizontal="center" vertical="center"/>
      <protection/>
    </xf>
    <xf numFmtId="9" fontId="5" fillId="13" borderId="30" xfId="26" applyNumberFormat="1" applyFont="1" applyFill="1" applyBorder="1" applyAlignment="1">
      <alignment horizontal="center" vertical="center"/>
      <protection/>
    </xf>
    <xf numFmtId="0" fontId="4" fillId="9" borderId="30" xfId="26" applyFont="1" applyFill="1" applyBorder="1" applyAlignment="1">
      <alignment horizontal="center" vertical="center"/>
      <protection/>
    </xf>
    <xf numFmtId="0" fontId="2" fillId="9" borderId="30" xfId="26" applyFont="1" applyFill="1" applyBorder="1" applyAlignment="1">
      <alignment horizontal="center" vertical="center"/>
      <protection/>
    </xf>
    <xf numFmtId="0" fontId="4" fillId="9" borderId="30" xfId="26" applyFont="1" applyFill="1" applyBorder="1" applyAlignment="1">
      <alignment horizontal="left" vertical="center"/>
      <protection/>
    </xf>
    <xf numFmtId="4" fontId="5" fillId="9" borderId="30" xfId="26" applyNumberFormat="1" applyFont="1" applyFill="1" applyBorder="1" applyAlignment="1">
      <alignment horizontal="center" vertical="center"/>
      <protection/>
    </xf>
    <xf numFmtId="9" fontId="5" fillId="3" borderId="30" xfId="26" applyNumberFormat="1" applyFont="1" applyFill="1" applyBorder="1" applyAlignment="1">
      <alignment horizontal="center" vertical="center"/>
      <protection/>
    </xf>
    <xf numFmtId="4" fontId="5" fillId="13" borderId="30" xfId="26" applyNumberFormat="1" applyFont="1" applyFill="1" applyBorder="1" applyAlignment="1">
      <alignment horizontal="center" vertical="center"/>
      <protection/>
    </xf>
    <xf numFmtId="0" fontId="4" fillId="9" borderId="30" xfId="26" applyFont="1" applyFill="1" applyBorder="1" applyAlignment="1">
      <alignment horizontal="left" vertical="center" wrapText="1"/>
      <protection/>
    </xf>
    <xf numFmtId="0" fontId="2" fillId="0" borderId="30" xfId="26" applyFont="1" applyBorder="1">
      <alignment/>
      <protection/>
    </xf>
    <xf numFmtId="0" fontId="2" fillId="14" borderId="30" xfId="26" applyFont="1" applyFill="1" applyBorder="1">
      <alignment/>
      <protection/>
    </xf>
    <xf numFmtId="0" fontId="3" fillId="9" borderId="0" xfId="26" applyFont="1" applyFill="1" applyBorder="1" applyAlignment="1">
      <alignment horizontal="right"/>
      <protection/>
    </xf>
    <xf numFmtId="0" fontId="2" fillId="0" borderId="0" xfId="26" applyFont="1" applyAlignment="1">
      <alignment horizontal="left"/>
      <protection/>
    </xf>
    <xf numFmtId="0" fontId="0" fillId="0" borderId="0" xfId="0" applyFont="1"/>
    <xf numFmtId="0" fontId="23" fillId="0" borderId="31" xfId="0" applyFont="1" applyBorder="1" applyAlignment="1">
      <alignment/>
    </xf>
    <xf numFmtId="0" fontId="22" fillId="0" borderId="0" xfId="0" applyFont="1"/>
    <xf numFmtId="0" fontId="21" fillId="0" borderId="0" xfId="0" applyFont="1" applyAlignment="1">
      <alignment/>
    </xf>
    <xf numFmtId="0" fontId="10" fillId="0" borderId="0" xfId="0" applyFont="1" applyAlignment="1">
      <alignment wrapText="1"/>
    </xf>
    <xf numFmtId="0" fontId="10" fillId="0" borderId="32" xfId="0" applyFont="1" applyBorder="1" applyAlignment="1">
      <alignment wrapText="1"/>
    </xf>
    <xf numFmtId="0" fontId="21" fillId="0" borderId="33" xfId="0" applyFont="1" applyBorder="1" applyAlignment="1">
      <alignment/>
    </xf>
    <xf numFmtId="0" fontId="0" fillId="0" borderId="32" xfId="0" applyFont="1" applyBorder="1"/>
  </cellXfs>
  <cellStyles count="1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Normal_Informe" xfId="2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8</xdr:col>
      <xdr:colOff>828675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779145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Gastos por Cap. II por habitante: Análisis Artículo 22. Material, suministros y otros</a:t>
          </a:r>
        </a:p>
      </xdr:txBody>
    </xdr:sp>
    <xdr:clientData/>
  </xdr:twoCellAnchor>
  <xdr:twoCellAnchor editAs="oneCell">
    <xdr:from>
      <xdr:col>10</xdr:col>
      <xdr:colOff>438150</xdr:colOff>
      <xdr:row>1</xdr:row>
      <xdr:rowOff>47625</xdr:rowOff>
    </xdr:from>
    <xdr:to>
      <xdr:col>11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075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L58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3" width="2.71428571428571" style="73" customWidth="1"/>
    <col min="4" max="4" width="6.71428571428571" style="73" customWidth="1"/>
    <col min="6" max="6" width="49.7142857142857" style="73" customWidth="1"/>
    <col min="7" max="7" width="20.7142857142857" style="73" customWidth="1"/>
    <col min="8" max="11" width="12.7142857142857" style="73" customWidth="1"/>
    <col min="12" max="12" width="10.7142857142857" style="73"/>
  </cols>
  <sheetData>
    <row r="2" spans="2:12" ht="41" customHeight="1">
      <c r="B2" s="73"/>
      <c r="C2" s="73"/>
      <c r="D2" s="73"/>
      <c r="F2" s="73"/>
      <c r="G2" s="73"/>
      <c r="H2" s="73"/>
      <c r="I2" s="73"/>
      <c r="J2" s="73"/>
      <c r="K2" s="73"/>
      <c r="L2" t="s">
        <v>135</v>
      </c>
    </row>
    <row r="3" spans="2:12" ht="12.75">
      <c r="B3" s="75" t="s">
        <v>138</v>
      </c>
      <c r="C3" s="73"/>
      <c r="D3" s="73"/>
      <c r="F3" s="73"/>
      <c r="G3" s="73"/>
      <c r="H3" s="73"/>
      <c r="I3" s="73"/>
      <c r="J3" s="73"/>
      <c r="K3" s="73"/>
      <c r="L3"/>
    </row>
    <row r="4" spans="2:12" ht="30" customHeight="1" thickBot="1">
      <c r="B4" s="79" t="s">
        <v>137</v>
      </c>
      <c r="C4" s="73"/>
      <c r="D4" s="73"/>
      <c r="F4" s="73"/>
      <c r="G4" s="73"/>
      <c r="H4" s="73"/>
      <c r="I4" s="73"/>
      <c r="J4" s="73"/>
      <c r="K4" s="73"/>
      <c r="L4"/>
    </row>
    <row r="5" spans="2:12" ht="55" customHeight="1">
      <c r="B5" s="78" t="s">
        <v>136</v>
      </c>
      <c r="C5" s="80"/>
      <c r="D5" s="80"/>
      <c r="E5" s="80"/>
      <c r="F5" s="80"/>
      <c r="G5" s="80"/>
      <c r="H5" s="80"/>
      <c r="I5" s="80"/>
      <c r="J5" s="80"/>
      <c r="K5" s="80"/>
      <c r="L5"/>
    </row>
    <row r="6" spans="2:12" ht="40" customHeight="1">
      <c r="B6" s="74" t="s">
        <v>132</v>
      </c>
      <c r="C6" s="73"/>
      <c r="D6" s="73"/>
      <c r="F6" s="73"/>
      <c r="G6" s="73"/>
      <c r="H6" s="73"/>
      <c r="I6" s="73"/>
      <c r="J6" s="73"/>
      <c r="K6" s="73"/>
      <c r="L6"/>
    </row>
    <row r="7" spans="2:12" ht="42" customHeight="1">
      <c r="B7" s="47"/>
      <c r="C7" s="47"/>
      <c r="D7" s="48"/>
      <c r="E7" s="49"/>
      <c r="F7" s="50"/>
      <c r="G7" s="51" t="str">
        <f>CONCATENATE(Ctxt.MLD.NomMun,CHAR(10),"(",TEXT(Gen.ML.Pob.Mun.Anio1,"#.##0")," hab.)")</f>
        <v>Rozas de Madrid (Las)
(96.113 hab.)</v>
      </c>
      <c r="H7" s="51" t="s">
        <v>0</v>
      </c>
      <c r="I7" s="51"/>
      <c r="J7" s="51" t="s">
        <v>1</v>
      </c>
      <c r="K7" s="51"/>
      <c r="L7"/>
    </row>
    <row r="8" spans="2:12" ht="15" customHeight="1">
      <c r="B8" s="47"/>
      <c r="C8" s="47"/>
      <c r="D8" s="48"/>
      <c r="E8" s="50"/>
      <c r="F8" s="50"/>
      <c r="G8" s="52" t="s">
        <v>2</v>
      </c>
      <c r="H8" s="52" t="s">
        <v>2</v>
      </c>
      <c r="I8" s="52" t="s">
        <v>3</v>
      </c>
      <c r="J8" s="52" t="s">
        <v>2</v>
      </c>
      <c r="K8" s="52" t="s">
        <v>4</v>
      </c>
      <c r="L8"/>
    </row>
    <row r="9" spans="2:12" ht="15" customHeight="1">
      <c r="B9" s="53" t="s">
        <v>5</v>
      </c>
      <c r="C9" s="54" t="s">
        <v>6</v>
      </c>
      <c r="D9" s="54"/>
      <c r="E9" s="54"/>
      <c r="F9" s="54"/>
      <c r="G9" s="55">
        <f>M_Liquidacion_Detalle_2!C3/Gen.ML.Pob.Mun.Anio1</f>
        <v>420.86017521042942</v>
      </c>
      <c r="H9" s="55">
        <f>M_Liquidacion_Detalle_2!G3/M_Liquidacion_Detalle_2!E3</f>
        <v>299.18630408575387</v>
      </c>
      <c r="I9" s="56">
        <f>IFERROR((G9/H9)-1,"-")</f>
        <v>0.40668262371328656</v>
      </c>
      <c r="J9" s="55">
        <f>M_Liquidacion_Detalle_2!K3/M_Liquidacion_Detalle_2!I3</f>
        <v>317.87081759259922</v>
      </c>
      <c r="K9" s="56">
        <f>IFERROR((G9/J9)-1,"-")</f>
        <v>0.32399752326376507</v>
      </c>
      <c r="L9"/>
    </row>
    <row r="10" spans="2:12" ht="15" customHeight="1">
      <c r="B10" s="57"/>
      <c r="C10" s="58" t="s">
        <v>7</v>
      </c>
      <c r="D10" s="58" t="str">
        <f>M_Liquidacion_Detalle_2!A4</f>
        <v>220</v>
      </c>
      <c r="E10" s="59" t="str">
        <f>M_Liquidacion_Detalle_2!B4</f>
        <v>Material de oficina</v>
      </c>
      <c r="F10" s="59"/>
      <c r="G10" s="60">
        <f>M_Liquidacion_Detalle_2!C4/Gen.ML.Pob.Mun.Anio1</f>
        <v>2.0621591251963833</v>
      </c>
      <c r="H10" s="60">
        <f>M_Liquidacion_Detalle_2!G4/M_Liquidacion_Detalle_2!E4</f>
        <v>1.5682926410246649</v>
      </c>
      <c r="I10" s="61">
        <f>IFERROR((G10/H10)-1,"-")</f>
        <v>0.31490709785454585</v>
      </c>
      <c r="J10" s="60">
        <f>M_Liquidacion_Detalle_2!K4/M_Liquidacion_Detalle_2!I4</f>
        <v>2.500456282128305</v>
      </c>
      <c r="K10" s="61">
        <f>IFERROR((G10/J10)-1,"-")</f>
        <v>-0.17528687066620408</v>
      </c>
      <c r="L10"/>
    </row>
    <row r="11" spans="2:12" ht="15" customHeight="1">
      <c r="B11" s="57"/>
      <c r="C11" s="57"/>
      <c r="D11" s="62" t="s">
        <v>8</v>
      </c>
      <c r="E11" s="63" t="str">
        <f>M_Liquidacion_Detalle_2!A5</f>
        <v>220.00</v>
      </c>
      <c r="F11" s="64" t="str">
        <f>M_Liquidacion_Detalle_2!B5</f>
        <v>Ordinario no inventariable</v>
      </c>
      <c r="G11" s="65">
        <f>M_Liquidacion_Detalle_2!C5/Gen.ML.Pob.Mun.Anio1</f>
        <v>0.81394868540155862</v>
      </c>
      <c r="H11" s="65">
        <f>M_Liquidacion_Detalle_2!G5/M_Liquidacion_Detalle_2!E5</f>
        <v>0.68409232465092129</v>
      </c>
      <c r="I11" s="66">
        <f>IFERROR((G11/H11)-1,"-")</f>
        <v>0.18982285880330618</v>
      </c>
      <c r="J11" s="65">
        <f>M_Liquidacion_Detalle_2!K5/M_Liquidacion_Detalle_2!I5</f>
        <v>1.3288710537060251</v>
      </c>
      <c r="K11" s="66">
        <f>IFERROR((G11/J11)-1,"-")</f>
        <v>-0.38748858805256092</v>
      </c>
      <c r="L11"/>
    </row>
    <row r="12" spans="2:12" ht="15" customHeight="1">
      <c r="B12" s="57"/>
      <c r="C12" s="57"/>
      <c r="D12" s="62" t="s">
        <v>8</v>
      </c>
      <c r="E12" s="63" t="str">
        <f>M_Liquidacion_Detalle_2!A6</f>
        <v>220.01</v>
      </c>
      <c r="F12" s="64" t="str">
        <f>M_Liquidacion_Detalle_2!B6</f>
        <v>Prensa, revistas, libros y otras publicaciones</v>
      </c>
      <c r="G12" s="65">
        <f>M_Liquidacion_Detalle_2!C6/Gen.ML.Pob.Mun.Anio1</f>
        <v>0.93455453476636874</v>
      </c>
      <c r="H12" s="65">
        <f>M_Liquidacion_Detalle_2!G6/M_Liquidacion_Detalle_2!E6</f>
        <v>0.44911004763477169</v>
      </c>
      <c r="I12" s="66">
        <f>IFERROR((G12/H12)-1,"-")</f>
        <v>1.0809031988666917</v>
      </c>
      <c r="J12" s="65">
        <f>M_Liquidacion_Detalle_2!K6/M_Liquidacion_Detalle_2!I6</f>
        <v>0.71925466796084081</v>
      </c>
      <c r="K12" s="66">
        <f>IFERROR((G12/J12)-1,"-")</f>
        <v>0.29933746195339217</v>
      </c>
      <c r="L12"/>
    </row>
    <row r="13" spans="2:12" ht="15" customHeight="1">
      <c r="B13" s="57"/>
      <c r="C13" s="57"/>
      <c r="D13" s="62" t="s">
        <v>8</v>
      </c>
      <c r="E13" s="63" t="str">
        <f>M_Liquidacion_Detalle_2!A7</f>
        <v>220.02</v>
      </c>
      <c r="F13" s="64" t="str">
        <f>M_Liquidacion_Detalle_2!B7</f>
        <v>Material informático no inventariable</v>
      </c>
      <c r="G13" s="65">
        <f>M_Liquidacion_Detalle_2!C7/Gen.ML.Pob.Mun.Anio1</f>
        <v>0.31365590502845608</v>
      </c>
      <c r="H13" s="65">
        <f>M_Liquidacion_Detalle_2!G7/M_Liquidacion_Detalle_2!E7</f>
        <v>0.48813138184852395</v>
      </c>
      <c r="I13" s="66">
        <f>IFERROR((G13/H13)-1,"-")</f>
        <v>-0.35743548419144822</v>
      </c>
      <c r="J13" s="65">
        <f>M_Liquidacion_Detalle_2!K7/M_Liquidacion_Detalle_2!I7</f>
        <v>0.56660777932299122</v>
      </c>
      <c r="K13" s="66">
        <f>IFERROR((G13/J13)-1,"-")</f>
        <v>-0.44643205322167223</v>
      </c>
      <c r="L13"/>
    </row>
    <row r="14" spans="2:12" ht="15" customHeight="1">
      <c r="B14" s="57"/>
      <c r="C14" s="58" t="s">
        <v>7</v>
      </c>
      <c r="D14" s="58" t="str">
        <f>M_Liquidacion_Detalle_2!A8</f>
        <v>221</v>
      </c>
      <c r="E14" s="59" t="str">
        <f>M_Liquidacion_Detalle_2!B8</f>
        <v>Suministros</v>
      </c>
      <c r="F14" s="59"/>
      <c r="G14" s="67">
        <f>M_Liquidacion_Detalle_2!C8/Gen.ML.Pob.Mun.Anio1</f>
        <v>66.973704389624714</v>
      </c>
      <c r="H14" s="67">
        <f>M_Liquidacion_Detalle_2!G8/M_Liquidacion_Detalle_2!E8</f>
        <v>37.53035981931081</v>
      </c>
      <c r="I14" s="61">
        <f>IFERROR((G14/H14)-1,"-")</f>
        <v>0.78452071102084586</v>
      </c>
      <c r="J14" s="67">
        <f>M_Liquidacion_Detalle_2!K8/M_Liquidacion_Detalle_2!I8</f>
        <v>45.862453198266721</v>
      </c>
      <c r="K14" s="61">
        <f>IFERROR((G14/J14)-1,"-")</f>
        <v>0.46031665816245204</v>
      </c>
      <c r="L14"/>
    </row>
    <row r="15" spans="2:12" ht="15" customHeight="1">
      <c r="B15" s="57"/>
      <c r="C15" s="57"/>
      <c r="D15" s="62" t="s">
        <v>8</v>
      </c>
      <c r="E15" s="63" t="str">
        <f>M_Liquidacion_Detalle_2!A9</f>
        <v>221.00</v>
      </c>
      <c r="F15" s="64" t="str">
        <f>M_Liquidacion_Detalle_2!B9</f>
        <v>Energía eléctrica</v>
      </c>
      <c r="G15" s="65">
        <f>M_Liquidacion_Detalle_2!C9/Gen.ML.Pob.Mun.Anio1</f>
        <v>28.737165419870362</v>
      </c>
      <c r="H15" s="65">
        <f>M_Liquidacion_Detalle_2!G9/M_Liquidacion_Detalle_2!E9</f>
        <v>22.168009739454533</v>
      </c>
      <c r="I15" s="66">
        <f>IFERROR((G15/H15)-1,"-")</f>
        <v>0.29633493297885338</v>
      </c>
      <c r="J15" s="65">
        <f>M_Liquidacion_Detalle_2!K9/M_Liquidacion_Detalle_2!I9</f>
        <v>25.346273861376645</v>
      </c>
      <c r="K15" s="66">
        <f>IFERROR((G15/J15)-1,"-")</f>
        <v>0.13378264501674342</v>
      </c>
      <c r="L15"/>
    </row>
    <row r="16" spans="2:12" ht="15" customHeight="1">
      <c r="B16" s="57"/>
      <c r="C16" s="57"/>
      <c r="D16" s="62" t="s">
        <v>8</v>
      </c>
      <c r="E16" s="63" t="str">
        <f>M_Liquidacion_Detalle_2!A10</f>
        <v>221.01</v>
      </c>
      <c r="F16" s="64" t="str">
        <f>M_Liquidacion_Detalle_2!B10</f>
        <v>Agua</v>
      </c>
      <c r="G16" s="65">
        <f>M_Liquidacion_Detalle_2!C10/Gen.ML.Pob.Mun.Anio1</f>
        <v>11.501762820846295</v>
      </c>
      <c r="H16" s="65">
        <f>M_Liquidacion_Detalle_2!G10/M_Liquidacion_Detalle_2!E10</f>
        <v>5.2509100792024821</v>
      </c>
      <c r="I16" s="66">
        <f>IFERROR((G16/H16)-1,"-")</f>
        <v>1.1904322579055102</v>
      </c>
      <c r="J16" s="65">
        <f>M_Liquidacion_Detalle_2!K10/M_Liquidacion_Detalle_2!I10</f>
        <v>7.8930866534656268</v>
      </c>
      <c r="K16" s="66">
        <f>IFERROR((G16/J16)-1,"-")</f>
        <v>0.45719454578598895</v>
      </c>
      <c r="L16"/>
    </row>
    <row r="17" spans="2:12" ht="15" customHeight="1">
      <c r="B17" s="57"/>
      <c r="C17" s="57"/>
      <c r="D17" s="62" t="s">
        <v>8</v>
      </c>
      <c r="E17" s="63" t="str">
        <f>M_Liquidacion_Detalle_2!A11</f>
        <v>221.02</v>
      </c>
      <c r="F17" s="64" t="str">
        <f>M_Liquidacion_Detalle_2!B11</f>
        <v>Gas</v>
      </c>
      <c r="G17" s="65">
        <f>M_Liquidacion_Detalle_2!C11/Gen.ML.Pob.Mun.Anio1</f>
        <v>9.8072502158917114</v>
      </c>
      <c r="H17" s="65">
        <f>M_Liquidacion_Detalle_2!G11/M_Liquidacion_Detalle_2!E11</f>
        <v>2.4580974701650531</v>
      </c>
      <c r="I17" s="66">
        <f>IFERROR((G17/H17)-1,"-")</f>
        <v>2.9897727144372297</v>
      </c>
      <c r="J17" s="65">
        <f>M_Liquidacion_Detalle_2!K11/M_Liquidacion_Detalle_2!I11</f>
        <v>2.5481534539886961</v>
      </c>
      <c r="K17" s="66">
        <f>IFERROR((G17/J17)-1,"-")</f>
        <v>2.8487675067371425</v>
      </c>
      <c r="L17"/>
    </row>
    <row r="18" spans="2:12" ht="15" customHeight="1">
      <c r="B18" s="57"/>
      <c r="C18" s="57"/>
      <c r="D18" s="62" t="s">
        <v>8</v>
      </c>
      <c r="E18" s="63" t="str">
        <f>M_Liquidacion_Detalle_2!A12</f>
        <v>221.03</v>
      </c>
      <c r="F18" s="64" t="str">
        <f>M_Liquidacion_Detalle_2!B12</f>
        <v>Combustibles y carburantes</v>
      </c>
      <c r="G18" s="65">
        <f>M_Liquidacion_Detalle_2!C12/Gen.ML.Pob.Mun.Anio1</f>
        <v>0.9444861777282989</v>
      </c>
      <c r="H18" s="65">
        <f>M_Liquidacion_Detalle_2!G12/M_Liquidacion_Detalle_2!E12</f>
        <v>2.2945607279168216</v>
      </c>
      <c r="I18" s="66">
        <f>IFERROR((G18/H18)-1,"-")</f>
        <v>-0.58838039619645377</v>
      </c>
      <c r="J18" s="65">
        <f>M_Liquidacion_Detalle_2!K12/M_Liquidacion_Detalle_2!I12</f>
        <v>2.9387984863627605</v>
      </c>
      <c r="K18" s="66">
        <f>IFERROR((G18/J18)-1,"-")</f>
        <v>-0.67861485497862306</v>
      </c>
      <c r="L18"/>
    </row>
    <row r="19" spans="2:12" ht="15" customHeight="1">
      <c r="B19" s="57"/>
      <c r="C19" s="57"/>
      <c r="D19" s="62" t="s">
        <v>8</v>
      </c>
      <c r="E19" s="63" t="str">
        <f>M_Liquidacion_Detalle_2!A13</f>
        <v>221.04</v>
      </c>
      <c r="F19" s="64" t="str">
        <f>M_Liquidacion_Detalle_2!B13</f>
        <v>Vestuario</v>
      </c>
      <c r="G19" s="65">
        <f>M_Liquidacion_Detalle_2!C13/Gen.ML.Pob.Mun.Anio1</f>
        <v>3.9830190504926488</v>
      </c>
      <c r="H19" s="65">
        <f>M_Liquidacion_Detalle_2!G13/M_Liquidacion_Detalle_2!E13</f>
        <v>1.6144933042939285</v>
      </c>
      <c r="I19" s="66">
        <f>IFERROR((G19/H19)-1,"-")</f>
        <v>1.4670396835337485</v>
      </c>
      <c r="J19" s="65">
        <f>M_Liquidacion_Detalle_2!K13/M_Liquidacion_Detalle_2!I13</f>
        <v>1.719207916704927</v>
      </c>
      <c r="K19" s="66">
        <f>IFERROR((G19/J19)-1,"-")</f>
        <v>1.3167756568539968</v>
      </c>
      <c r="L19"/>
    </row>
    <row r="20" spans="2:12" ht="15" customHeight="1">
      <c r="B20" s="57"/>
      <c r="C20" s="57"/>
      <c r="D20" s="62" t="s">
        <v>8</v>
      </c>
      <c r="E20" s="63" t="str">
        <f>M_Liquidacion_Detalle_2!A14</f>
        <v>221.05</v>
      </c>
      <c r="F20" s="64" t="str">
        <f>M_Liquidacion_Detalle_2!B14</f>
        <v>Productos alimenticios</v>
      </c>
      <c r="G20" s="65">
        <f>M_Liquidacion_Detalle_2!C14/Gen.ML.Pob.Mun.Anio1</f>
        <v>0.1054284019851633</v>
      </c>
      <c r="H20" s="65">
        <f>M_Liquidacion_Detalle_2!G14/M_Liquidacion_Detalle_2!E14</f>
        <v>0.65151886063722009</v>
      </c>
      <c r="I20" s="66">
        <f>IFERROR((G20/H20)-1,"-")</f>
        <v>-0.83818058331872591</v>
      </c>
      <c r="J20" s="65">
        <f>M_Liquidacion_Detalle_2!K14/M_Liquidacion_Detalle_2!I14</f>
        <v>1.1480613577066614</v>
      </c>
      <c r="K20" s="66">
        <f>IFERROR((G20/J20)-1,"-")</f>
        <v>-0.90816832107670231</v>
      </c>
      <c r="L20"/>
    </row>
    <row r="21" spans="2:12" ht="15" customHeight="1">
      <c r="B21" s="57"/>
      <c r="C21" s="57"/>
      <c r="D21" s="62" t="s">
        <v>8</v>
      </c>
      <c r="E21" s="63" t="str">
        <f>M_Liquidacion_Detalle_2!A15</f>
        <v>221.06</v>
      </c>
      <c r="F21" s="64" t="str">
        <f>M_Liquidacion_Detalle_2!B15</f>
        <v>Productos farmacéuticos y material sanitario</v>
      </c>
      <c r="G21" s="65">
        <f>M_Liquidacion_Detalle_2!C15/Gen.ML.Pob.Mun.Anio1</f>
        <v>9.0251009748941353</v>
      </c>
      <c r="H21" s="65">
        <f>M_Liquidacion_Detalle_2!G15/M_Liquidacion_Detalle_2!E15</f>
        <v>0.96650888624807751</v>
      </c>
      <c r="I21" s="66">
        <f>IFERROR((G21/H21)-1,"-")</f>
        <v>8.3378354853300625</v>
      </c>
      <c r="J21" s="65">
        <f>M_Liquidacion_Detalle_2!K15/M_Liquidacion_Detalle_2!I15</f>
        <v>1.2594869110197682</v>
      </c>
      <c r="K21" s="66">
        <f>IFERROR((G21/J21)-1,"-")</f>
        <v>6.1656965196937108</v>
      </c>
      <c r="L21"/>
    </row>
    <row r="22" spans="2:12" ht="15" customHeight="1">
      <c r="B22" s="57"/>
      <c r="C22" s="57"/>
      <c r="D22" s="62" t="s">
        <v>8</v>
      </c>
      <c r="E22" s="63" t="str">
        <f>M_Liquidacion_Detalle_2!A16</f>
        <v>221.10</v>
      </c>
      <c r="F22" s="64" t="str">
        <f>M_Liquidacion_Detalle_2!B16</f>
        <v>Productos de limpieza y aseo</v>
      </c>
      <c r="G22" s="65">
        <f>M_Liquidacion_Detalle_2!C16/Gen.ML.Pob.Mun.Anio1</f>
        <v>0.60349994277569119</v>
      </c>
      <c r="H22" s="65">
        <f>M_Liquidacion_Detalle_2!G16/M_Liquidacion_Detalle_2!E16</f>
        <v>0.37600420969789794</v>
      </c>
      <c r="I22" s="66">
        <f>IFERROR((G22/H22)-1,"-")</f>
        <v>0.60503506931631312</v>
      </c>
      <c r="J22" s="65">
        <f>M_Liquidacion_Detalle_2!K16/M_Liquidacion_Detalle_2!I16</f>
        <v>1.0794708528350254</v>
      </c>
      <c r="K22" s="66">
        <f>IFERROR((G22/J22)-1,"-")</f>
        <v>-0.44092983966105892</v>
      </c>
      <c r="L22"/>
    </row>
    <row r="23" spans="2:12" ht="30" customHeight="1">
      <c r="B23" s="57"/>
      <c r="C23" s="57"/>
      <c r="D23" s="62" t="s">
        <v>8</v>
      </c>
      <c r="E23" s="63" t="str">
        <f>M_Liquidacion_Detalle_2!A17</f>
        <v>221.11</v>
      </c>
      <c r="F23" s="68" t="str">
        <f>M_Liquidacion_Detalle_2!B17</f>
        <v>Suministros de repuestos de maquinaria, utillaje y elementos de transporte</v>
      </c>
      <c r="G23" s="65">
        <f>M_Liquidacion_Detalle_2!C17/Gen.ML.Pob.Mun.Anio1</f>
        <v>0.18771269235171101</v>
      </c>
      <c r="H23" s="65">
        <f>M_Liquidacion_Detalle_2!G17/M_Liquidacion_Detalle_2!E17</f>
        <v>0.33906606124729161</v>
      </c>
      <c r="I23" s="66">
        <f>IFERROR((G23/H23)-1,"-")</f>
        <v>-0.44638312763834476</v>
      </c>
      <c r="J23" s="65">
        <f>M_Liquidacion_Detalle_2!K17/M_Liquidacion_Detalle_2!I17</f>
        <v>0.70117903260491987</v>
      </c>
      <c r="K23" s="66">
        <f>IFERROR((G23/J23)-1,"-")</f>
        <v>-0.73228992365281131</v>
      </c>
      <c r="L23"/>
    </row>
    <row r="24" spans="2:12" ht="30" customHeight="1">
      <c r="B24" s="57"/>
      <c r="C24" s="57"/>
      <c r="D24" s="62" t="s">
        <v>8</v>
      </c>
      <c r="E24" s="63" t="str">
        <f>M_Liquidacion_Detalle_2!A18</f>
        <v>221.12</v>
      </c>
      <c r="F24" s="68" t="str">
        <f>M_Liquidacion_Detalle_2!B18</f>
        <v>Suministros de material electrónico, eléctrico y de telecomunicaciones</v>
      </c>
      <c r="G24" s="65">
        <f>M_Liquidacion_Detalle_2!C18/Gen.ML.Pob.Mun.Anio1</f>
        <v>0</v>
      </c>
      <c r="H24" s="65">
        <f>M_Liquidacion_Detalle_2!G18/M_Liquidacion_Detalle_2!E18</f>
        <v>0.27747962322036401</v>
      </c>
      <c r="I24" s="66">
        <f>IFERROR((G24/H24)-1,"-")</f>
        <v>-1</v>
      </c>
      <c r="J24" s="65">
        <f>M_Liquidacion_Detalle_2!K18/M_Liquidacion_Detalle_2!I18</f>
        <v>0.48243808457046589</v>
      </c>
      <c r="K24" s="66">
        <f>IFERROR((G24/J24)-1,"-")</f>
        <v>-1</v>
      </c>
      <c r="L24"/>
    </row>
    <row r="25" spans="2:12" ht="15" customHeight="1">
      <c r="B25" s="57"/>
      <c r="C25" s="57"/>
      <c r="D25" s="62" t="s">
        <v>8</v>
      </c>
      <c r="E25" s="63" t="str">
        <f>M_Liquidacion_Detalle_2!A19</f>
        <v>221.13</v>
      </c>
      <c r="F25" s="64" t="str">
        <f>M_Liquidacion_Detalle_2!B19</f>
        <v>Manutención de animales</v>
      </c>
      <c r="G25" s="65">
        <f>M_Liquidacion_Detalle_2!C19/Gen.ML.Pob.Mun.Anio1</f>
        <v>0.0608218451198069</v>
      </c>
      <c r="H25" s="65">
        <f>M_Liquidacion_Detalle_2!G19/M_Liquidacion_Detalle_2!E19</f>
        <v>0.10934122069457318</v>
      </c>
      <c r="I25" s="66">
        <f>IFERROR((G25/H25)-1,"-")</f>
        <v>-0.44374276477392938</v>
      </c>
      <c r="J25" s="65">
        <f>M_Liquidacion_Detalle_2!K19/M_Liquidacion_Detalle_2!I19</f>
        <v>0.13889889616881992</v>
      </c>
      <c r="K25" s="66">
        <f>IFERROR((G25/J25)-1,"-")</f>
        <v>-0.56211426586224944</v>
      </c>
      <c r="L25"/>
    </row>
    <row r="26" spans="2:12" ht="15" customHeight="1">
      <c r="B26" s="57"/>
      <c r="C26" s="57"/>
      <c r="D26" s="62" t="s">
        <v>8</v>
      </c>
      <c r="E26" s="63" t="str">
        <f>M_Liquidacion_Detalle_2!A20</f>
        <v>221.99</v>
      </c>
      <c r="F26" s="64" t="str">
        <f>M_Liquidacion_Detalle_2!B20</f>
        <v>Otros suministros</v>
      </c>
      <c r="G26" s="65">
        <f>M_Liquidacion_Detalle_2!C20/Gen.ML.Pob.Mun.Anio1</f>
        <v>2.0174568476688894</v>
      </c>
      <c r="H26" s="65">
        <f>M_Liquidacion_Detalle_2!G20/M_Liquidacion_Detalle_2!E20</f>
        <v>3.2790147424900504</v>
      </c>
      <c r="I26" s="66">
        <f>IFERROR((G26/H26)-1,"-")</f>
        <v>-0.38473687796327094</v>
      </c>
      <c r="J26" s="65">
        <f>M_Liquidacion_Detalle_2!K20/M_Liquidacion_Detalle_2!I20</f>
        <v>5.2281758360548665</v>
      </c>
      <c r="K26" s="66">
        <f>IFERROR((G26/J26)-1,"-")</f>
        <v>-0.61411840172704601</v>
      </c>
      <c r="L26"/>
    </row>
    <row r="27" spans="2:12" ht="15" customHeight="1">
      <c r="B27" s="57"/>
      <c r="C27" s="58" t="s">
        <v>7</v>
      </c>
      <c r="D27" s="58" t="str">
        <f>M_Liquidacion_Detalle_2!A21</f>
        <v>222</v>
      </c>
      <c r="E27" s="59" t="str">
        <f>M_Liquidacion_Detalle_2!B21</f>
        <v>Comunicaciones</v>
      </c>
      <c r="F27" s="59"/>
      <c r="G27" s="67">
        <f>M_Liquidacion_Detalle_2!C21/Gen.ML.Pob.Mun.Anio1</f>
        <v>0.67475409153808541</v>
      </c>
      <c r="H27" s="67">
        <f>M_Liquidacion_Detalle_2!G21/M_Liquidacion_Detalle_2!E21</f>
        <v>4.5755676311851667</v>
      </c>
      <c r="I27" s="61">
        <f>IFERROR((G27/H27)-1,"-")</f>
        <v>-0.85253106370032827</v>
      </c>
      <c r="J27" s="67">
        <f>M_Liquidacion_Detalle_2!K21/M_Liquidacion_Detalle_2!I21</f>
        <v>5.2187250978677469</v>
      </c>
      <c r="K27" s="61">
        <f>IFERROR((G27/J27)-1,"-")</f>
        <v>-0.87070518586737311</v>
      </c>
      <c r="L27"/>
    </row>
    <row r="28" spans="2:12" ht="15" customHeight="1">
      <c r="B28" s="57"/>
      <c r="C28" s="57"/>
      <c r="D28" s="62" t="s">
        <v>8</v>
      </c>
      <c r="E28" s="63" t="str">
        <f>M_Liquidacion_Detalle_2!A22</f>
        <v>222.00</v>
      </c>
      <c r="F28" s="64" t="str">
        <f>M_Liquidacion_Detalle_2!B22</f>
        <v>Servicios de Telecomunicaciones</v>
      </c>
      <c r="G28" s="65">
        <f>M_Liquidacion_Detalle_2!C22/Gen.ML.Pob.Mun.Anio1</f>
        <v>0.023828410308699133</v>
      </c>
      <c r="H28" s="65">
        <f>M_Liquidacion_Detalle_2!G22/M_Liquidacion_Detalle_2!E22</f>
        <v>2.3848813527902766</v>
      </c>
      <c r="I28" s="66">
        <f>IFERROR((G28/H28)-1,"-")</f>
        <v>-0.99000855523448983</v>
      </c>
      <c r="J28" s="65">
        <f>M_Liquidacion_Detalle_2!K22/M_Liquidacion_Detalle_2!I22</f>
        <v>3.0560968820734802</v>
      </c>
      <c r="K28" s="66">
        <f>IFERROR((G28/J28)-1,"-")</f>
        <v>-0.99220299250050858</v>
      </c>
      <c r="L28"/>
    </row>
    <row r="29" spans="2:12" ht="15" customHeight="1">
      <c r="B29" s="57"/>
      <c r="C29" s="57"/>
      <c r="D29" s="62" t="s">
        <v>8</v>
      </c>
      <c r="E29" s="63" t="str">
        <f>M_Liquidacion_Detalle_2!A23</f>
        <v>222.01</v>
      </c>
      <c r="F29" s="64" t="str">
        <f>M_Liquidacion_Detalle_2!B23</f>
        <v>Postales</v>
      </c>
      <c r="G29" s="65">
        <f>M_Liquidacion_Detalle_2!C23/Gen.ML.Pob.Mun.Anio1</f>
        <v>0.38889879620862944</v>
      </c>
      <c r="H29" s="65">
        <f>M_Liquidacion_Detalle_2!G23/M_Liquidacion_Detalle_2!E23</f>
        <v>2.1389757272886709</v>
      </c>
      <c r="I29" s="66">
        <f>IFERROR((G29/H29)-1,"-")</f>
        <v>-0.81818456785314209</v>
      </c>
      <c r="J29" s="65">
        <f>M_Liquidacion_Detalle_2!K23/M_Liquidacion_Detalle_2!I23</f>
        <v>2.0031594046423429</v>
      </c>
      <c r="K29" s="66">
        <f>IFERROR((G29/J29)-1,"-")</f>
        <v>-0.80585728958596481</v>
      </c>
      <c r="L29"/>
    </row>
    <row r="30" spans="2:12" ht="15" customHeight="1">
      <c r="B30" s="57"/>
      <c r="C30" s="57"/>
      <c r="D30" s="62" t="s">
        <v>8</v>
      </c>
      <c r="E30" s="63" t="str">
        <f>M_Liquidacion_Detalle_2!A24</f>
        <v>222.02</v>
      </c>
      <c r="F30" s="64" t="str">
        <f>M_Liquidacion_Detalle_2!B24</f>
        <v>Telegráficas</v>
      </c>
      <c r="G30" s="65">
        <f>M_Liquidacion_Detalle_2!C24/Gen.ML.Pob.Mun.Anio1</f>
        <v>0</v>
      </c>
      <c r="H30" s="65">
        <f>M_Liquidacion_Detalle_2!G24/M_Liquidacion_Detalle_2!E24</f>
        <v>0.20952663052699391</v>
      </c>
      <c r="I30" s="66">
        <f>IFERROR((G30/H30)-1,"-")</f>
        <v>-1</v>
      </c>
      <c r="J30" s="65">
        <f>M_Liquidacion_Detalle_2!K24/M_Liquidacion_Detalle_2!I24</f>
        <v>0.14681688154693495</v>
      </c>
      <c r="K30" s="66">
        <f>IFERROR((G30/J30)-1,"-")</f>
        <v>-1</v>
      </c>
      <c r="L30"/>
    </row>
    <row r="31" spans="2:12" ht="15" customHeight="1">
      <c r="B31" s="57"/>
      <c r="C31" s="57"/>
      <c r="D31" s="62" t="s">
        <v>8</v>
      </c>
      <c r="E31" s="63" t="str">
        <f>M_Liquidacion_Detalle_2!A25</f>
        <v>222.03</v>
      </c>
      <c r="F31" s="64" t="str">
        <f>M_Liquidacion_Detalle_2!B25</f>
        <v>Informáticas</v>
      </c>
      <c r="G31" s="65">
        <f>M_Liquidacion_Detalle_2!C25/Gen.ML.Pob.Mun.Anio1</f>
        <v>0.26202688502075683</v>
      </c>
      <c r="H31" s="65">
        <f>M_Liquidacion_Detalle_2!G25/M_Liquidacion_Detalle_2!E25</f>
        <v>0.19217874444891309</v>
      </c>
      <c r="I31" s="66">
        <f>IFERROR((G31/H31)-1,"-")</f>
        <v>0.36345403739699988</v>
      </c>
      <c r="J31" s="65">
        <f>M_Liquidacion_Detalle_2!K25/M_Liquidacion_Detalle_2!I25</f>
        <v>0.40775502265596719</v>
      </c>
      <c r="K31" s="66">
        <f>IFERROR((G31/J31)-1,"-")</f>
        <v>-0.3573913981144623</v>
      </c>
      <c r="L31"/>
    </row>
    <row r="32" spans="2:12" ht="15" customHeight="1">
      <c r="B32" s="57"/>
      <c r="C32" s="57"/>
      <c r="D32" s="62" t="s">
        <v>8</v>
      </c>
      <c r="E32" s="63" t="str">
        <f>M_Liquidacion_Detalle_2!A26</f>
        <v>222.99</v>
      </c>
      <c r="F32" s="64" t="str">
        <f>M_Liquidacion_Detalle_2!B26</f>
        <v>Otros gastos en comunicaciones</v>
      </c>
      <c r="G32" s="65">
        <f>M_Liquidacion_Detalle_2!C26/Gen.ML.Pob.Mun.Anio1</f>
        <v>0</v>
      </c>
      <c r="H32" s="65">
        <f>M_Liquidacion_Detalle_2!G26/M_Liquidacion_Detalle_2!E26</f>
        <v>0.15395594871123042</v>
      </c>
      <c r="I32" s="66">
        <f>IFERROR((G32/H32)-1,"-")</f>
        <v>-1</v>
      </c>
      <c r="J32" s="65">
        <f>M_Liquidacion_Detalle_2!K26/M_Liquidacion_Detalle_2!I26</f>
        <v>0.2912423505183025</v>
      </c>
      <c r="K32" s="66">
        <f>IFERROR((G32/J32)-1,"-")</f>
        <v>-1</v>
      </c>
      <c r="L32"/>
    </row>
    <row r="33" spans="2:12" ht="15" customHeight="1">
      <c r="B33" s="57"/>
      <c r="C33" s="58" t="s">
        <v>7</v>
      </c>
      <c r="D33" s="58" t="str">
        <f>M_Liquidacion_Detalle_2!A27</f>
        <v>223</v>
      </c>
      <c r="E33" s="59" t="str">
        <f>M_Liquidacion_Detalle_2!B27</f>
        <v>Transportes</v>
      </c>
      <c r="F33" s="59"/>
      <c r="G33" s="67">
        <f>M_Liquidacion_Detalle_2!C27/Gen.ML.Pob.Mun.Anio1</f>
        <v>0.59288410516787537</v>
      </c>
      <c r="H33" s="67">
        <f>M_Liquidacion_Detalle_2!G27/M_Liquidacion_Detalle_2!E27</f>
        <v>0.51225606849506822</v>
      </c>
      <c r="I33" s="61">
        <f>IFERROR((G33/H33)-1,"-")</f>
        <v>0.1573979141129167</v>
      </c>
      <c r="J33" s="67">
        <f>M_Liquidacion_Detalle_2!K27/M_Liquidacion_Detalle_2!I27</f>
        <v>0.78654514538930254</v>
      </c>
      <c r="K33" s="61">
        <f>IFERROR((G33/J33)-1,"-")</f>
        <v>-0.24621732313352995</v>
      </c>
      <c r="L33"/>
    </row>
    <row r="34" spans="2:12" ht="15" customHeight="1">
      <c r="B34" s="57"/>
      <c r="C34" s="58" t="s">
        <v>7</v>
      </c>
      <c r="D34" s="58" t="str">
        <f>M_Liquidacion_Detalle_2!A28</f>
        <v>224</v>
      </c>
      <c r="E34" s="59" t="str">
        <f>M_Liquidacion_Detalle_2!B28</f>
        <v>Primas de seguros</v>
      </c>
      <c r="F34" s="59"/>
      <c r="G34" s="67">
        <f>M_Liquidacion_Detalle_2!C28/Gen.ML.Pob.Mun.Anio1</f>
        <v>3.5820155442031778</v>
      </c>
      <c r="H34" s="67">
        <f>M_Liquidacion_Detalle_2!G28/M_Liquidacion_Detalle_2!E28</f>
        <v>2.3261121207760382</v>
      </c>
      <c r="I34" s="61">
        <f>IFERROR((G34/H34)-1,"-")</f>
        <v>0.53991525696884501</v>
      </c>
      <c r="J34" s="67">
        <f>M_Liquidacion_Detalle_2!K28/M_Liquidacion_Detalle_2!I28</f>
        <v>3.2984817576389509</v>
      </c>
      <c r="K34" s="61">
        <f>IFERROR((G34/J34)-1,"-")</f>
        <v>0.085958876658205341</v>
      </c>
      <c r="L34"/>
    </row>
    <row r="35" spans="2:12" ht="15" customHeight="1">
      <c r="B35" s="57"/>
      <c r="C35" s="58" t="s">
        <v>7</v>
      </c>
      <c r="D35" s="58" t="str">
        <f>M_Liquidacion_Detalle_2!A29</f>
        <v>225</v>
      </c>
      <c r="E35" s="59" t="str">
        <f>M_Liquidacion_Detalle_2!B29</f>
        <v>Tributos</v>
      </c>
      <c r="F35" s="59"/>
      <c r="G35" s="67">
        <f>M_Liquidacion_Detalle_2!C29/Gen.ML.Pob.Mun.Anio1</f>
        <v>36.268651171017453</v>
      </c>
      <c r="H35" s="67">
        <f>M_Liquidacion_Detalle_2!G29/M_Liquidacion_Detalle_2!E29</f>
        <v>8.0986155663848258</v>
      </c>
      <c r="I35" s="61">
        <f>IFERROR((G35/H35)-1,"-")</f>
        <v>3.4783766896602506</v>
      </c>
      <c r="J35" s="67">
        <f>M_Liquidacion_Detalle_2!K29/M_Liquidacion_Detalle_2!I29</f>
        <v>5.317744697562877</v>
      </c>
      <c r="K35" s="61">
        <f>IFERROR((G35/J35)-1,"-")</f>
        <v>5.8203069597604751</v>
      </c>
      <c r="L35"/>
    </row>
    <row r="36" spans="2:12" ht="15" customHeight="1">
      <c r="B36" s="57"/>
      <c r="C36" s="57"/>
      <c r="D36" s="62" t="s">
        <v>8</v>
      </c>
      <c r="E36" s="63" t="str">
        <f>M_Liquidacion_Detalle_2!A30</f>
        <v>225.00</v>
      </c>
      <c r="F36" s="64" t="str">
        <f>M_Liquidacion_Detalle_2!B30</f>
        <v>Tributos estatales</v>
      </c>
      <c r="G36" s="65">
        <f>M_Liquidacion_Detalle_2!C30/Gen.ML.Pob.Mun.Anio1</f>
        <v>0.9289473848490839</v>
      </c>
      <c r="H36" s="65">
        <f>M_Liquidacion_Detalle_2!G30/M_Liquidacion_Detalle_2!E30</f>
        <v>0.84746412456647957</v>
      </c>
      <c r="I36" s="66">
        <f>IFERROR((G36/H36)-1,"-")</f>
        <v>0.096149509956291235</v>
      </c>
      <c r="J36" s="65">
        <f>M_Liquidacion_Detalle_2!K30/M_Liquidacion_Detalle_2!I30</f>
        <v>0.92859851656587933</v>
      </c>
      <c r="K36" s="66">
        <f>IFERROR((G36/J36)-1,"-")</f>
        <v>0.00037569334538112287</v>
      </c>
      <c r="L36"/>
    </row>
    <row r="37" spans="2:12" ht="15" customHeight="1">
      <c r="B37" s="57"/>
      <c r="C37" s="57"/>
      <c r="D37" s="62" t="s">
        <v>8</v>
      </c>
      <c r="E37" s="63" t="str">
        <f>M_Liquidacion_Detalle_2!A31</f>
        <v>225.01</v>
      </c>
      <c r="F37" s="64" t="str">
        <f>M_Liquidacion_Detalle_2!B31</f>
        <v>Tributos de las Comunidades Autónomas</v>
      </c>
      <c r="G37" s="65">
        <f>M_Liquidacion_Detalle_2!C31/Gen.ML.Pob.Mun.Anio1</f>
        <v>35.339703786168364</v>
      </c>
      <c r="H37" s="65">
        <f>M_Liquidacion_Detalle_2!G31/M_Liquidacion_Detalle_2!E31</f>
        <v>7.1121487594676385</v>
      </c>
      <c r="I37" s="66">
        <f>IFERROR((G37/H37)-1,"-")</f>
        <v>3.968920783486765</v>
      </c>
      <c r="J37" s="65">
        <f>M_Liquidacion_Detalle_2!K31/M_Liquidacion_Detalle_2!I31</f>
        <v>3.9173177606186607</v>
      </c>
      <c r="K37" s="66">
        <f>IFERROR((G37/J37)-1,"-")</f>
        <v>8.0214034055249002</v>
      </c>
      <c r="L37"/>
    </row>
    <row r="38" spans="2:12" ht="15" customHeight="1">
      <c r="B38" s="57"/>
      <c r="C38" s="57"/>
      <c r="D38" s="62" t="s">
        <v>8</v>
      </c>
      <c r="E38" s="63" t="str">
        <f>M_Liquidacion_Detalle_2!A32</f>
        <v>225.02</v>
      </c>
      <c r="F38" s="64" t="str">
        <f>M_Liquidacion_Detalle_2!B32</f>
        <v>Tributos de las Entidades locales</v>
      </c>
      <c r="G38" s="65">
        <f>M_Liquidacion_Detalle_2!C32/Gen.ML.Pob.Mun.Anio1</f>
        <v>0</v>
      </c>
      <c r="H38" s="65">
        <f>M_Liquidacion_Detalle_2!G32/M_Liquidacion_Detalle_2!E32</f>
        <v>3.3830329247207467</v>
      </c>
      <c r="I38" s="66">
        <f>IFERROR((G38/H38)-1,"-")</f>
        <v>-1</v>
      </c>
      <c r="J38" s="65">
        <f>M_Liquidacion_Detalle_2!K32/M_Liquidacion_Detalle_2!I32</f>
        <v>2.5553636993491087</v>
      </c>
      <c r="K38" s="66">
        <f>IFERROR((G38/J38)-1,"-")</f>
        <v>-1</v>
      </c>
      <c r="L38"/>
    </row>
    <row r="39" spans="2:12" ht="15" customHeight="1">
      <c r="B39" s="69"/>
      <c r="C39" s="58" t="s">
        <v>7</v>
      </c>
      <c r="D39" s="58" t="str">
        <f>M_Liquidacion_Detalle_2!A33</f>
        <v>226</v>
      </c>
      <c r="E39" s="59" t="str">
        <f>M_Liquidacion_Detalle_2!B33</f>
        <v>Gastos diversos</v>
      </c>
      <c r="F39" s="59"/>
      <c r="G39" s="67">
        <f>M_Liquidacion_Detalle_2!C33/Gen.ML.Pob.Mun.Anio1</f>
        <v>15.353396939019696</v>
      </c>
      <c r="H39" s="67">
        <f>M_Liquidacion_Detalle_2!G33/M_Liquidacion_Detalle_2!E33</f>
        <v>25.003311579824135</v>
      </c>
      <c r="I39" s="61">
        <f>IFERROR((G39/H39)-1,"-")</f>
        <v>-0.38594546206396207</v>
      </c>
      <c r="J39" s="67">
        <f>M_Liquidacion_Detalle_2!K33/M_Liquidacion_Detalle_2!I33</f>
        <v>31.898691456400627</v>
      </c>
      <c r="K39" s="61">
        <f>IFERROR((G39/J39)-1,"-")</f>
        <v>-0.51868254658643798</v>
      </c>
      <c r="L39"/>
    </row>
    <row r="40" spans="2:12" ht="15" customHeight="1">
      <c r="B40" s="70"/>
      <c r="C40" s="47"/>
      <c r="D40" s="62" t="s">
        <v>8</v>
      </c>
      <c r="E40" s="63" t="str">
        <f>M_Liquidacion_Detalle_2!A34</f>
        <v>226.01</v>
      </c>
      <c r="F40" s="64" t="str">
        <f>M_Liquidacion_Detalle_2!B34</f>
        <v>Atenciones protocolarias y representativas</v>
      </c>
      <c r="G40" s="65">
        <f>M_Liquidacion_Detalle_2!C34/Gen.ML.Pob.Mun.Anio1</f>
        <v>0.45470612716281877</v>
      </c>
      <c r="H40" s="65">
        <f>M_Liquidacion_Detalle_2!G34/M_Liquidacion_Detalle_2!E34</f>
        <v>0.40779175877620316</v>
      </c>
      <c r="I40" s="66">
        <f>IFERROR((G40/H40)-1,"-")</f>
        <v>0.11504491539359996</v>
      </c>
      <c r="J40" s="65">
        <f>M_Liquidacion_Detalle_2!K34/M_Liquidacion_Detalle_2!I34</f>
        <v>0.70383721516743747</v>
      </c>
      <c r="K40" s="66">
        <f>IFERROR((G40/J40)-1,"-")</f>
        <v>-0.35396123227918874</v>
      </c>
      <c r="L40"/>
    </row>
    <row r="41" spans="2:12" ht="15" customHeight="1">
      <c r="B41" s="47"/>
      <c r="C41" s="47"/>
      <c r="D41" s="62" t="s">
        <v>8</v>
      </c>
      <c r="E41" s="63" t="str">
        <f>M_Liquidacion_Detalle_2!A35</f>
        <v>226.02</v>
      </c>
      <c r="F41" s="64" t="str">
        <f>M_Liquidacion_Detalle_2!B35</f>
        <v>Publicidad y propaganda</v>
      </c>
      <c r="G41" s="65">
        <f>M_Liquidacion_Detalle_2!C35/Gen.ML.Pob.Mun.Anio1</f>
        <v>1.7776927158656999</v>
      </c>
      <c r="H41" s="65">
        <f>M_Liquidacion_Detalle_2!G35/M_Liquidacion_Detalle_2!E35</f>
        <v>3.1226099704146528</v>
      </c>
      <c r="I41" s="66">
        <f>IFERROR((G41/H41)-1,"-")</f>
        <v>-0.43070292713193403</v>
      </c>
      <c r="J41" s="65">
        <f>M_Liquidacion_Detalle_2!K35/M_Liquidacion_Detalle_2!I35</f>
        <v>3.1654011893285694</v>
      </c>
      <c r="K41" s="66">
        <f>IFERROR((G41/J41)-1,"-")</f>
        <v>-0.43839892337856357</v>
      </c>
      <c r="L41"/>
    </row>
    <row r="42" spans="2:12" ht="15" customHeight="1">
      <c r="B42" s="47"/>
      <c r="C42" s="47"/>
      <c r="D42" s="62" t="s">
        <v>8</v>
      </c>
      <c r="E42" s="63" t="str">
        <f>M_Liquidacion_Detalle_2!A36</f>
        <v>226.03</v>
      </c>
      <c r="F42" s="64" t="str">
        <f>M_Liquidacion_Detalle_2!B36</f>
        <v>Publicación en Diarios Oficiales</v>
      </c>
      <c r="G42" s="65">
        <f>M_Liquidacion_Detalle_2!C36/Gen.ML.Pob.Mun.Anio1</f>
        <v>0.29100693974800496</v>
      </c>
      <c r="H42" s="65">
        <f>M_Liquidacion_Detalle_2!G36/M_Liquidacion_Detalle_2!E36</f>
        <v>0.14160406999267419</v>
      </c>
      <c r="I42" s="66">
        <f>IFERROR((G42/H42)-1,"-")</f>
        <v>1.0550746865048444</v>
      </c>
      <c r="J42" s="65">
        <f>M_Liquidacion_Detalle_2!K36/M_Liquidacion_Detalle_2!I36</f>
        <v>0.20943520434433766</v>
      </c>
      <c r="K42" s="66">
        <f>IFERROR((G42/J42)-1,"-")</f>
        <v>0.38948435464342079</v>
      </c>
      <c r="L42"/>
    </row>
    <row r="43" spans="2:12" ht="15" customHeight="1">
      <c r="B43" s="47"/>
      <c r="C43" s="47"/>
      <c r="D43" s="62" t="s">
        <v>8</v>
      </c>
      <c r="E43" s="63" t="str">
        <f>M_Liquidacion_Detalle_2!A37</f>
        <v>226.04</v>
      </c>
      <c r="F43" s="64" t="str">
        <f>M_Liquidacion_Detalle_2!B37</f>
        <v>Jurídicos, contenciosos</v>
      </c>
      <c r="G43" s="65">
        <f>M_Liquidacion_Detalle_2!C37/Gen.ML.Pob.Mun.Anio1</f>
        <v>1.5210554243442616</v>
      </c>
      <c r="H43" s="65">
        <f>M_Liquidacion_Detalle_2!G37/M_Liquidacion_Detalle_2!E37</f>
        <v>1.1478351726028118</v>
      </c>
      <c r="I43" s="66">
        <f>IFERROR((G43/H43)-1,"-")</f>
        <v>0.3251514334546326</v>
      </c>
      <c r="J43" s="65">
        <f>M_Liquidacion_Detalle_2!K37/M_Liquidacion_Detalle_2!I37</f>
        <v>2.6911686632605383</v>
      </c>
      <c r="K43" s="66">
        <f>IFERROR((G43/J43)-1,"-")</f>
        <v>-0.43479743759300582</v>
      </c>
      <c r="L43"/>
    </row>
    <row r="44" spans="2:12" ht="15" customHeight="1">
      <c r="B44" s="47"/>
      <c r="C44" s="47"/>
      <c r="D44" s="62" t="s">
        <v>8</v>
      </c>
      <c r="E44" s="63" t="str">
        <f>M_Liquidacion_Detalle_2!A38</f>
        <v>226.06</v>
      </c>
      <c r="F44" s="64" t="str">
        <f>M_Liquidacion_Detalle_2!B38</f>
        <v>Reuniones, conferencias y cursos</v>
      </c>
      <c r="G44" s="65">
        <f>M_Liquidacion_Detalle_2!C38/Gen.ML.Pob.Mun.Anio1</f>
        <v>0.0031221582928427994</v>
      </c>
      <c r="H44" s="65">
        <f>M_Liquidacion_Detalle_2!G38/M_Liquidacion_Detalle_2!E38</f>
        <v>0.45880558875486877</v>
      </c>
      <c r="I44" s="66">
        <f>IFERROR((G44/H44)-1,"-")</f>
        <v>-0.99319502994434772</v>
      </c>
      <c r="J44" s="65">
        <f>M_Liquidacion_Detalle_2!K38/M_Liquidacion_Detalle_2!I38</f>
        <v>0.67946414343323369</v>
      </c>
      <c r="K44" s="66">
        <f>IFERROR((G44/J44)-1,"-")</f>
        <v>-0.99540496975003423</v>
      </c>
      <c r="L44"/>
    </row>
    <row r="45" spans="2:12" ht="15" customHeight="1">
      <c r="B45" s="47"/>
      <c r="C45" s="47"/>
      <c r="D45" s="62" t="s">
        <v>8</v>
      </c>
      <c r="E45" s="63" t="str">
        <f>M_Liquidacion_Detalle_2!A39</f>
        <v>226.07</v>
      </c>
      <c r="F45" s="64" t="str">
        <f>M_Liquidacion_Detalle_2!B39</f>
        <v>Oposiciones y pruebas selectivas</v>
      </c>
      <c r="G45" s="65">
        <f>M_Liquidacion_Detalle_2!C39/Gen.ML.Pob.Mun.Anio1</f>
        <v>0</v>
      </c>
      <c r="H45" s="65">
        <f>M_Liquidacion_Detalle_2!G39/M_Liquidacion_Detalle_2!E39</f>
        <v>0.12191523426299034</v>
      </c>
      <c r="I45" s="66">
        <f>IFERROR((G45/H45)-1,"-")</f>
        <v>-1</v>
      </c>
      <c r="J45" s="65">
        <f>M_Liquidacion_Detalle_2!K39/M_Liquidacion_Detalle_2!I39</f>
        <v>0.22289585758762909</v>
      </c>
      <c r="K45" s="66">
        <f>IFERROR((G45/J45)-1,"-")</f>
        <v>-1</v>
      </c>
      <c r="L45"/>
    </row>
    <row r="46" spans="2:12" ht="15" customHeight="1">
      <c r="B46" s="47"/>
      <c r="C46" s="47"/>
      <c r="D46" s="62" t="s">
        <v>8</v>
      </c>
      <c r="E46" s="63" t="str">
        <f>M_Liquidacion_Detalle_2!A40</f>
        <v>226.09</v>
      </c>
      <c r="F46" s="64" t="str">
        <f>M_Liquidacion_Detalle_2!B40</f>
        <v>Actividades culturales y deportivas</v>
      </c>
      <c r="G46" s="65">
        <f>M_Liquidacion_Detalle_2!C40/Gen.ML.Pob.Mun.Anio1</f>
        <v>0.057820690229209368</v>
      </c>
      <c r="H46" s="65">
        <f>M_Liquidacion_Detalle_2!G40/M_Liquidacion_Detalle_2!E40</f>
        <v>4.5918761417909595</v>
      </c>
      <c r="I46" s="66">
        <f>IFERROR((G46/H46)-1,"-")</f>
        <v>-0.98740804663632376</v>
      </c>
      <c r="J46" s="65">
        <f>M_Liquidacion_Detalle_2!K40/M_Liquidacion_Detalle_2!I40</f>
        <v>7.0408902898681225</v>
      </c>
      <c r="K46" s="66">
        <f>IFERROR((G46/J46)-1,"-")</f>
        <v>-0.99178787229330734</v>
      </c>
      <c r="L46"/>
    </row>
    <row r="47" spans="2:12" ht="15" customHeight="1">
      <c r="B47" s="47"/>
      <c r="C47" s="47"/>
      <c r="D47" s="62" t="s">
        <v>8</v>
      </c>
      <c r="E47" s="63" t="str">
        <f>M_Liquidacion_Detalle_2!A41</f>
        <v>226.99</v>
      </c>
      <c r="F47" s="64" t="str">
        <f>M_Liquidacion_Detalle_2!B41</f>
        <v>Otros gastos diversos</v>
      </c>
      <c r="G47" s="65">
        <f>M_Liquidacion_Detalle_2!C41/Gen.ML.Pob.Mun.Anio1</f>
        <v>11.24799288337686</v>
      </c>
      <c r="H47" s="65">
        <f>M_Liquidacion_Detalle_2!G41/M_Liquidacion_Detalle_2!E41</f>
        <v>15.653642437761443</v>
      </c>
      <c r="I47" s="66">
        <f>IFERROR((G47/H47)-1,"-")</f>
        <v>-0.28144564895367674</v>
      </c>
      <c r="J47" s="65">
        <f>M_Liquidacion_Detalle_2!K41/M_Liquidacion_Detalle_2!I41</f>
        <v>18.50322121416184</v>
      </c>
      <c r="K47" s="66">
        <f>IFERROR((G47/J47)-1,"-")</f>
        <v>-0.39210623095356145</v>
      </c>
      <c r="L47"/>
    </row>
    <row r="48" spans="2:12" ht="15" customHeight="1">
      <c r="B48" s="47"/>
      <c r="C48" s="58" t="s">
        <v>7</v>
      </c>
      <c r="D48" s="58" t="str">
        <f>M_Liquidacion_Detalle_2!A42</f>
        <v>227</v>
      </c>
      <c r="E48" s="59" t="str">
        <f>M_Liquidacion_Detalle_2!B42</f>
        <v>Trabajos realizados por otras empresas y profesionales</v>
      </c>
      <c r="F48" s="59"/>
      <c r="G48" s="67">
        <f>M_Liquidacion_Detalle_2!C42/Gen.ML.Pob.Mun.Anio1</f>
        <v>295.35260984466203</v>
      </c>
      <c r="H48" s="67">
        <f>M_Liquidacion_Detalle_2!G42/M_Liquidacion_Detalle_2!E42</f>
        <v>220.01700271914228</v>
      </c>
      <c r="I48" s="61">
        <f>IFERROR((G48/H48)-1,"-")</f>
        <v>0.34240811480232591</v>
      </c>
      <c r="J48" s="67">
        <f>M_Liquidacion_Detalle_2!K42/M_Liquidacion_Detalle_2!I42</f>
        <v>223.94989787613309</v>
      </c>
      <c r="K48" s="61">
        <f>IFERROR((G48/J48)-1,"-")</f>
        <v>0.31883342053597108</v>
      </c>
      <c r="L48"/>
    </row>
    <row r="49" spans="2:12" ht="15" customHeight="1">
      <c r="B49" s="47"/>
      <c r="C49" s="47"/>
      <c r="D49" s="62" t="s">
        <v>8</v>
      </c>
      <c r="E49" s="63" t="str">
        <f>M_Liquidacion_Detalle_2!A43</f>
        <v>227.00</v>
      </c>
      <c r="F49" s="64" t="str">
        <f>M_Liquidacion_Detalle_2!B43</f>
        <v>Limpieza y aseo</v>
      </c>
      <c r="G49" s="65">
        <f>M_Liquidacion_Detalle_2!C43/Gen.ML.Pob.Mun.Anio1</f>
        <v>82.338794960099051</v>
      </c>
      <c r="H49" s="65">
        <f>M_Liquidacion_Detalle_2!G43/M_Liquidacion_Detalle_2!E43</f>
        <v>83.891172183378302</v>
      </c>
      <c r="I49" s="66">
        <f>IFERROR((G49/H49)-1,"-")</f>
        <v>-0.018504655291809446</v>
      </c>
      <c r="J49" s="65">
        <f>M_Liquidacion_Detalle_2!K43/M_Liquidacion_Detalle_2!I43</f>
        <v>80.644131422941484</v>
      </c>
      <c r="K49" s="66">
        <f>IFERROR((G49/J49)-1,"-")</f>
        <v>0.021014096218233691</v>
      </c>
      <c r="L49"/>
    </row>
    <row r="50" spans="2:12" ht="15" customHeight="1">
      <c r="B50" s="47"/>
      <c r="C50" s="47"/>
      <c r="D50" s="62" t="s">
        <v>8</v>
      </c>
      <c r="E50" s="63" t="str">
        <f>M_Liquidacion_Detalle_2!A44</f>
        <v>227.01</v>
      </c>
      <c r="F50" s="64" t="str">
        <f>M_Liquidacion_Detalle_2!B44</f>
        <v>Seguridad</v>
      </c>
      <c r="G50" s="65">
        <f>M_Liquidacion_Detalle_2!C44/Gen.ML.Pob.Mun.Anio1</f>
        <v>14.633708863525225</v>
      </c>
      <c r="H50" s="65">
        <f>M_Liquidacion_Detalle_2!G44/M_Liquidacion_Detalle_2!E44</f>
        <v>5.3981995009055428</v>
      </c>
      <c r="I50" s="66">
        <f>IFERROR((G50/H50)-1,"-")</f>
        <v>1.7108499530390522</v>
      </c>
      <c r="J50" s="65">
        <f>M_Liquidacion_Detalle_2!K44/M_Liquidacion_Detalle_2!I44</f>
        <v>4.963866342391297</v>
      </c>
      <c r="K50" s="66">
        <f>IFERROR((G50/J50)-1,"-")</f>
        <v>1.9480465133707789</v>
      </c>
      <c r="L50"/>
    </row>
    <row r="51" spans="2:12" ht="15" customHeight="1">
      <c r="B51" s="47"/>
      <c r="C51" s="47"/>
      <c r="D51" s="62" t="s">
        <v>8</v>
      </c>
      <c r="E51" s="63" t="str">
        <f>M_Liquidacion_Detalle_2!A45</f>
        <v>227.02</v>
      </c>
      <c r="F51" s="64" t="str">
        <f>M_Liquidacion_Detalle_2!B45</f>
        <v>Valoraciones y peritajes</v>
      </c>
      <c r="G51" s="65">
        <f>M_Liquidacion_Detalle_2!C45/Gen.ML.Pob.Mun.Anio1</f>
        <v>0.15072882960681697</v>
      </c>
      <c r="H51" s="65">
        <f>M_Liquidacion_Detalle_2!G45/M_Liquidacion_Detalle_2!E45</f>
        <v>1.3594167437699016</v>
      </c>
      <c r="I51" s="66">
        <f>IFERROR((G51/H51)-1,"-")</f>
        <v>-0.88912242673367448</v>
      </c>
      <c r="J51" s="65">
        <f>M_Liquidacion_Detalle_2!K45/M_Liquidacion_Detalle_2!I45</f>
        <v>1.3660636792285099</v>
      </c>
      <c r="K51" s="66">
        <f>IFERROR((G51/J51)-1,"-")</f>
        <v>-0.88966193018766027</v>
      </c>
      <c r="L51"/>
    </row>
    <row r="52" spans="2:12" ht="15" customHeight="1">
      <c r="B52" s="47"/>
      <c r="C52" s="47"/>
      <c r="D52" s="62" t="s">
        <v>8</v>
      </c>
      <c r="E52" s="63" t="str">
        <f>M_Liquidacion_Detalle_2!A46</f>
        <v>227.04</v>
      </c>
      <c r="F52" s="64" t="str">
        <f>M_Liquidacion_Detalle_2!B46</f>
        <v>Custodia, depósito y almacenaje</v>
      </c>
      <c r="G52" s="65">
        <f>M_Liquidacion_Detalle_2!C46/Gen.ML.Pob.Mun.Anio1</f>
        <v>0</v>
      </c>
      <c r="H52" s="65">
        <f>M_Liquidacion_Detalle_2!G46/M_Liquidacion_Detalle_2!E46</f>
        <v>2.3634908190551451</v>
      </c>
      <c r="I52" s="66">
        <f>IFERROR((G52/H52)-1,"-")</f>
        <v>-1</v>
      </c>
      <c r="J52" s="65">
        <f>M_Liquidacion_Detalle_2!K46/M_Liquidacion_Detalle_2!I46</f>
        <v>1.1639239723633625</v>
      </c>
      <c r="K52" s="66">
        <f>IFERROR((G52/J52)-1,"-")</f>
        <v>-1</v>
      </c>
      <c r="L52"/>
    </row>
    <row r="53" spans="2:12" ht="15" customHeight="1">
      <c r="B53" s="47"/>
      <c r="C53" s="47"/>
      <c r="D53" s="62" t="s">
        <v>8</v>
      </c>
      <c r="E53" s="63" t="str">
        <f>M_Liquidacion_Detalle_2!A47</f>
        <v>227.05</v>
      </c>
      <c r="F53" s="64" t="str">
        <f>M_Liquidacion_Detalle_2!B47</f>
        <v>Procesos electorales</v>
      </c>
      <c r="G53" s="65">
        <f>M_Liquidacion_Detalle_2!C47/Gen.ML.Pob.Mun.Anio1</f>
        <v>0</v>
      </c>
      <c r="H53" s="65">
        <f>M_Liquidacion_Detalle_2!G47/M_Liquidacion_Detalle_2!E47</f>
        <v>0.06703660408496441</v>
      </c>
      <c r="I53" s="66">
        <f>IFERROR((G53/H53)-1,"-")</f>
        <v>-1</v>
      </c>
      <c r="J53" s="65">
        <f>M_Liquidacion_Detalle_2!K47/M_Liquidacion_Detalle_2!I47</f>
        <v>0.12689559956114976</v>
      </c>
      <c r="K53" s="66">
        <f>IFERROR((G53/J53)-1,"-")</f>
        <v>-1</v>
      </c>
      <c r="L53"/>
    </row>
    <row r="54" spans="2:12" ht="15" customHeight="1">
      <c r="B54" s="47"/>
      <c r="C54" s="47"/>
      <c r="D54" s="62" t="s">
        <v>8</v>
      </c>
      <c r="E54" s="63" t="str">
        <f>M_Liquidacion_Detalle_2!A48</f>
        <v>227.06</v>
      </c>
      <c r="F54" s="64" t="str">
        <f>M_Liquidacion_Detalle_2!B48</f>
        <v>Estudios y trabajos técnicos</v>
      </c>
      <c r="G54" s="65">
        <f>M_Liquidacion_Detalle_2!C48/Gen.ML.Pob.Mun.Anio1</f>
        <v>1.6897494615712756</v>
      </c>
      <c r="H54" s="65">
        <f>M_Liquidacion_Detalle_2!G48/M_Liquidacion_Detalle_2!E48</f>
        <v>12.965524667482743</v>
      </c>
      <c r="I54" s="66">
        <f>IFERROR((G54/H54)-1,"-")</f>
        <v>-0.86967365340724467</v>
      </c>
      <c r="J54" s="65">
        <f>M_Liquidacion_Detalle_2!K48/M_Liquidacion_Detalle_2!I48</f>
        <v>14.260770641354982</v>
      </c>
      <c r="K54" s="66">
        <f>IFERROR((G54/J54)-1,"-")</f>
        <v>-0.88151064875336049</v>
      </c>
      <c r="L54"/>
    </row>
    <row r="55" spans="2:12" ht="15" customHeight="1">
      <c r="B55" s="47"/>
      <c r="C55" s="47"/>
      <c r="D55" s="62" t="s">
        <v>8</v>
      </c>
      <c r="E55" s="63" t="str">
        <f>M_Liquidacion_Detalle_2!A49</f>
        <v>227.08</v>
      </c>
      <c r="F55" s="64" t="str">
        <f>M_Liquidacion_Detalle_2!B49</f>
        <v>Servicios de recaudación a favor de la entidad</v>
      </c>
      <c r="G55" s="65">
        <f>M_Liquidacion_Detalle_2!C49/Gen.ML.Pob.Mun.Anio1</f>
        <v>0</v>
      </c>
      <c r="H55" s="65">
        <f>M_Liquidacion_Detalle_2!G49/M_Liquidacion_Detalle_2!E49</f>
        <v>8.3103129109677845</v>
      </c>
      <c r="I55" s="66">
        <f>IFERROR((G55/H55)-1,"-")</f>
        <v>-1</v>
      </c>
      <c r="J55" s="65">
        <f>M_Liquidacion_Detalle_2!K49/M_Liquidacion_Detalle_2!I49</f>
        <v>9.4390250502517326</v>
      </c>
      <c r="K55" s="66">
        <f>IFERROR((G55/J55)-1,"-")</f>
        <v>-1</v>
      </c>
      <c r="L55"/>
    </row>
    <row r="56" spans="2:12" ht="15" customHeight="1">
      <c r="B56" s="47"/>
      <c r="C56" s="47"/>
      <c r="D56" s="62" t="s">
        <v>8</v>
      </c>
      <c r="E56" s="63" t="str">
        <f>M_Liquidacion_Detalle_2!A50</f>
        <v>227.99</v>
      </c>
      <c r="F56" s="64" t="str">
        <f>M_Liquidacion_Detalle_2!B50</f>
        <v>Otros trabajos realizados por otras empresas y profesionales</v>
      </c>
      <c r="G56" s="65">
        <f>M_Liquidacion_Detalle_2!C50/Gen.ML.Pob.Mun.Anio1</f>
        <v>196.53962772985963</v>
      </c>
      <c r="H56" s="65">
        <f>M_Liquidacion_Detalle_2!G50/M_Liquidacion_Detalle_2!E50</f>
        <v>114.32481025743361</v>
      </c>
      <c r="I56" s="66">
        <f>IFERROR((G56/H56)-1,"-")</f>
        <v>0.71913364463318907</v>
      </c>
      <c r="J56" s="65">
        <f>M_Liquidacion_Detalle_2!K50/M_Liquidacion_Detalle_2!I50</f>
        <v>124.83658350511811</v>
      </c>
      <c r="K56" s="66">
        <f>IFERROR((G56/J56)-1,"-")</f>
        <v>0.57437525292256808</v>
      </c>
      <c r="L56"/>
    </row>
    <row r="57" spans="2:12" ht="15" customHeight="1">
      <c r="B57" s="71" t="str">
        <f>CONCATENATE("Datos de Liquidación de ",Ctxt.MLD.Anio1)</f>
        <v>Datos de Liquidación de 2020</v>
      </c>
      <c r="C57" s="71"/>
      <c r="D57" s="71"/>
      <c r="E57" s="71"/>
      <c r="F57" s="71"/>
      <c r="G57" s="71"/>
      <c r="H57" s="71"/>
      <c r="I57" s="71"/>
      <c r="J57" s="71"/>
      <c r="K57" s="71"/>
      <c r="L57"/>
    </row>
    <row r="58" spans="2:12" ht="15" customHeight="1">
      <c r="B58" s="72" t="s">
        <v>9</v>
      </c>
      <c r="C58" s="72"/>
      <c r="D58" s="72"/>
      <c r="E58" s="72"/>
      <c r="F58" s="72"/>
      <c r="G58" s="72"/>
      <c r="H58" s="72"/>
      <c r="I58" s="72"/>
      <c r="J58" s="72"/>
      <c r="K58" s="72"/>
      <c r="L58"/>
    </row>
  </sheetData>
  <mergeCells count="16">
    <mergeCell ref="H7:I7"/>
    <mergeCell ref="J7:K7"/>
    <mergeCell ref="C9:F9"/>
    <mergeCell ref="E10:F10"/>
    <mergeCell ref="E14:F14"/>
    <mergeCell ref="E27:F27"/>
    <mergeCell ref="B58:K58"/>
    <mergeCell ref="B57:K57"/>
    <mergeCell ref="E33:F33"/>
    <mergeCell ref="E34:F34"/>
    <mergeCell ref="E35:F35"/>
    <mergeCell ref="E39:F39"/>
    <mergeCell ref="E48:F48"/>
    <mergeCell ref="B6:K6"/>
    <mergeCell ref="B2:K2"/>
    <mergeCell ref="B5:K5"/>
  </mergeCells>
  <printOptions horizontalCentered="1"/>
  <pageMargins left="0" right="0" top="0.393700787401575" bottom="0.314960634614539" header="0.314960634614539" footer="0.314960634614539"/>
  <pageSetup orientation="portrait" paperSize="9" scale="70" r:id="rId2"/>
  <ignoredErrors>
    <ignoredError sqref="A1:L58" numberStoredAsText="1"/>
    <ignoredError sqref="A1:L5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10</v>
      </c>
      <c r="B1" s="2"/>
      <c r="D1" s="3"/>
      <c r="E1" s="4" t="s">
        <v>11</v>
      </c>
      <c r="F1" s="5" t="s">
        <v>12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13</v>
      </c>
      <c r="B3" s="12" t="s">
        <v>134</v>
      </c>
      <c r="D3" s="13" t="s">
        <v>14</v>
      </c>
      <c r="E3" s="14" t="s">
        <v>15</v>
      </c>
      <c r="F3" s="15">
        <v>96113</v>
      </c>
    </row>
    <row r="4" spans="1:6" ht="15.75" thickBot="1">
      <c r="A4" s="16" t="s">
        <v>16</v>
      </c>
      <c r="B4" s="17" t="s">
        <v>133</v>
      </c>
      <c r="D4" s="18"/>
      <c r="E4" s="19" t="s">
        <v>18</v>
      </c>
      <c r="F4" s="20">
        <v>36098</v>
      </c>
    </row>
    <row r="5" spans="1:4" ht="15">
      <c r="A5" s="16" t="s">
        <v>19</v>
      </c>
      <c r="B5" s="17" t="s">
        <v>132</v>
      </c>
      <c r="D5" s="18"/>
    </row>
    <row r="6" spans="1:4" ht="15">
      <c r="A6" s="16" t="s">
        <v>21</v>
      </c>
      <c r="B6" s="17">
        <v>2020</v>
      </c>
      <c r="D6" s="18"/>
    </row>
    <row r="7" spans="1:4" ht="15">
      <c r="A7" s="16" t="s">
        <v>22</v>
      </c>
      <c r="B7" s="17" t="s">
        <v>131</v>
      </c>
      <c r="D7" s="18"/>
    </row>
    <row r="8" spans="1:4" ht="15">
      <c r="A8" s="16" t="s">
        <v>23</v>
      </c>
      <c r="B8" s="17" t="s">
        <v>130</v>
      </c>
      <c r="D8" s="18"/>
    </row>
    <row r="9" spans="1:4" ht="15">
      <c r="A9" s="16" t="s">
        <v>25</v>
      </c>
      <c r="B9" s="17" t="s">
        <v>129</v>
      </c>
      <c r="D9" s="18"/>
    </row>
    <row r="10" spans="1:4" ht="15">
      <c r="A10" s="16" t="s">
        <v>27</v>
      </c>
      <c r="B10" s="17" t="s">
        <v>128</v>
      </c>
      <c r="D10" s="18"/>
    </row>
    <row r="11" spans="1:4" ht="15">
      <c r="A11" s="16" t="s">
        <v>29</v>
      </c>
      <c r="B11" s="17" t="s">
        <v>30</v>
      </c>
      <c r="D11" s="18"/>
    </row>
    <row r="12" spans="1:4" ht="15">
      <c r="A12" s="16" t="s">
        <v>31</v>
      </c>
      <c r="B12" s="21">
        <v>2</v>
      </c>
      <c r="D12" s="18"/>
    </row>
    <row r="13" spans="1:4" ht="15">
      <c r="A13" s="22" t="s">
        <v>32</v>
      </c>
      <c r="B13" s="23">
        <v>44400</v>
      </c>
      <c r="D13" s="18"/>
    </row>
    <row r="14" spans="1:4" ht="15">
      <c r="A14" s="22" t="s">
        <v>33</v>
      </c>
      <c r="B14" s="24">
        <v>2011</v>
      </c>
      <c r="D14" s="18"/>
    </row>
    <row r="15" spans="1:4" ht="15.75" thickBot="1">
      <c r="A15" s="25" t="s">
        <v>34</v>
      </c>
      <c r="B15" s="26" t="s">
        <v>127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12</v>
      </c>
      <c r="D1" s="29" t="s">
        <v>36</v>
      </c>
      <c r="E1" s="30"/>
      <c r="F1" s="30"/>
      <c r="G1" s="31"/>
      <c r="H1" s="32" t="s">
        <v>37</v>
      </c>
      <c r="I1" s="30"/>
      <c r="J1" s="30"/>
      <c r="K1" s="30"/>
    </row>
    <row r="2" spans="1:11" ht="15.75" thickBot="1">
      <c r="A2" s="33" t="s">
        <v>38</v>
      </c>
      <c r="B2" s="33" t="s">
        <v>39</v>
      </c>
      <c r="C2" s="28" t="s">
        <v>2</v>
      </c>
      <c r="D2" s="29" t="s">
        <v>40</v>
      </c>
      <c r="E2" s="34" t="s">
        <v>15</v>
      </c>
      <c r="F2" s="34" t="s">
        <v>18</v>
      </c>
      <c r="G2" s="35" t="s">
        <v>2</v>
      </c>
      <c r="H2" s="32" t="s">
        <v>40</v>
      </c>
      <c r="I2" s="36" t="s">
        <v>15</v>
      </c>
      <c r="J2" s="36" t="s">
        <v>18</v>
      </c>
      <c r="K2" s="37" t="s">
        <v>2</v>
      </c>
    </row>
    <row r="3" spans="1:20" ht="15">
      <c r="A3" s="38" t="s">
        <v>30</v>
      </c>
      <c r="B3" s="38" t="s">
        <v>128</v>
      </c>
      <c r="C3" s="39">
        <v>40450134.020000003</v>
      </c>
      <c r="D3" s="40">
        <v>118</v>
      </c>
      <c r="E3" s="41">
        <v>12584483</v>
      </c>
      <c r="F3" s="41">
        <v>6366643</v>
      </c>
      <c r="G3" s="42">
        <v>3765104957.5999999</v>
      </c>
      <c r="H3" s="43">
        <v>5885</v>
      </c>
      <c r="I3" s="44">
        <v>40558623</v>
      </c>
      <c r="J3" s="44">
        <v>22391763</v>
      </c>
      <c r="K3" s="45">
        <v>12892402653.440001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126</v>
      </c>
      <c r="B4" s="38" t="s">
        <v>125</v>
      </c>
      <c r="C4" s="39">
        <v>198200.29999999999</v>
      </c>
      <c r="D4" s="40">
        <v>118</v>
      </c>
      <c r="E4" s="41">
        <v>12584483</v>
      </c>
      <c r="F4" s="41">
        <v>6366643</v>
      </c>
      <c r="G4" s="42">
        <v>19736152.079999998</v>
      </c>
      <c r="H4" s="43">
        <v>5780</v>
      </c>
      <c r="I4" s="44">
        <v>40509257</v>
      </c>
      <c r="J4" s="44">
        <v>22341974</v>
      </c>
      <c r="K4" s="45">
        <v>101291626.15000001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124</v>
      </c>
      <c r="B5" s="38" t="s">
        <v>123</v>
      </c>
      <c r="C5" s="39">
        <v>78231.050000000003</v>
      </c>
      <c r="D5" s="40">
        <v>118</v>
      </c>
      <c r="E5" s="41">
        <v>12584483</v>
      </c>
      <c r="F5" s="41">
        <v>6366643</v>
      </c>
      <c r="G5" s="42">
        <v>8608948.2300000004</v>
      </c>
      <c r="H5" s="43">
        <v>5699</v>
      </c>
      <c r="I5" s="44">
        <v>40436990</v>
      </c>
      <c r="J5" s="44">
        <v>22284835</v>
      </c>
      <c r="K5" s="45">
        <v>53735545.509999998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122</v>
      </c>
      <c r="B6" s="38" t="s">
        <v>121</v>
      </c>
      <c r="C6" s="39">
        <v>89822.839999999997</v>
      </c>
      <c r="D6" s="40">
        <v>114</v>
      </c>
      <c r="E6" s="41">
        <v>12225733</v>
      </c>
      <c r="F6" s="41">
        <v>6201960</v>
      </c>
      <c r="G6" s="42">
        <v>5490699.5300000003</v>
      </c>
      <c r="H6" s="43">
        <v>3803</v>
      </c>
      <c r="I6" s="44">
        <v>38431717</v>
      </c>
      <c r="J6" s="44">
        <v>20898240</v>
      </c>
      <c r="K6" s="45">
        <v>27642191.850000001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120</v>
      </c>
      <c r="B7" s="38" t="s">
        <v>119</v>
      </c>
      <c r="C7" s="39">
        <v>30146.41</v>
      </c>
      <c r="D7" s="40">
        <v>107</v>
      </c>
      <c r="E7" s="41">
        <v>11547105</v>
      </c>
      <c r="F7" s="41">
        <v>5855326</v>
      </c>
      <c r="G7" s="42">
        <v>5636504.3200000003</v>
      </c>
      <c r="H7" s="43">
        <v>2740</v>
      </c>
      <c r="I7" s="44">
        <v>35145809</v>
      </c>
      <c r="J7" s="44">
        <v>18974116</v>
      </c>
      <c r="K7" s="45">
        <v>19913888.789999999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118</v>
      </c>
      <c r="B8" s="38" t="s">
        <v>117</v>
      </c>
      <c r="C8" s="39">
        <v>6437043.6500000004</v>
      </c>
      <c r="D8" s="40">
        <v>118</v>
      </c>
      <c r="E8" s="41">
        <v>12584483</v>
      </c>
      <c r="F8" s="41">
        <v>6366643</v>
      </c>
      <c r="G8" s="42">
        <v>472300175.13</v>
      </c>
      <c r="H8" s="43">
        <v>5861</v>
      </c>
      <c r="I8" s="44">
        <v>40547697</v>
      </c>
      <c r="J8" s="44">
        <v>22381023</v>
      </c>
      <c r="K8" s="45">
        <v>1859616855.96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116</v>
      </c>
      <c r="B9" s="38" t="s">
        <v>115</v>
      </c>
      <c r="C9" s="39">
        <v>2762015.1800000002</v>
      </c>
      <c r="D9" s="40">
        <v>118</v>
      </c>
      <c r="E9" s="41">
        <v>12584483</v>
      </c>
      <c r="F9" s="41">
        <v>6366643</v>
      </c>
      <c r="G9" s="42">
        <v>278972941.70999998</v>
      </c>
      <c r="H9" s="43">
        <v>5633</v>
      </c>
      <c r="I9" s="44">
        <v>40241863</v>
      </c>
      <c r="J9" s="44">
        <v>22144471</v>
      </c>
      <c r="K9" s="45">
        <v>1019981280.29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114</v>
      </c>
      <c r="B10" s="38" t="s">
        <v>113</v>
      </c>
      <c r="C10" s="39">
        <v>1105468.9299999999</v>
      </c>
      <c r="D10" s="40">
        <v>91</v>
      </c>
      <c r="E10" s="41">
        <v>9855373</v>
      </c>
      <c r="F10" s="41">
        <v>4799958</v>
      </c>
      <c r="G10" s="42">
        <v>51749677.420000002</v>
      </c>
      <c r="H10" s="43">
        <v>2498</v>
      </c>
      <c r="I10" s="44">
        <v>31073310</v>
      </c>
      <c r="J10" s="44">
        <v>16348200</v>
      </c>
      <c r="K10" s="45">
        <v>245264328.44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112</v>
      </c>
      <c r="B11" s="38" t="s">
        <v>111</v>
      </c>
      <c r="C11" s="39">
        <v>942604.23999999999</v>
      </c>
      <c r="D11" s="40">
        <v>94</v>
      </c>
      <c r="E11" s="41">
        <v>10583813</v>
      </c>
      <c r="F11" s="41">
        <v>5361932</v>
      </c>
      <c r="G11" s="42">
        <v>26016043.960000001</v>
      </c>
      <c r="H11" s="43">
        <v>1444</v>
      </c>
      <c r="I11" s="44">
        <v>30699782</v>
      </c>
      <c r="J11" s="44">
        <v>16172369</v>
      </c>
      <c r="K11" s="45">
        <v>78227755.540000007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110</v>
      </c>
      <c r="B12" s="38" t="s">
        <v>109</v>
      </c>
      <c r="C12" s="39">
        <v>90777.399999999994</v>
      </c>
      <c r="D12" s="40">
        <v>117</v>
      </c>
      <c r="E12" s="41">
        <v>12527805</v>
      </c>
      <c r="F12" s="41">
        <v>6345674</v>
      </c>
      <c r="G12" s="42">
        <v>28745809.359999999</v>
      </c>
      <c r="H12" s="43">
        <v>4699</v>
      </c>
      <c r="I12" s="44">
        <v>39677935</v>
      </c>
      <c r="J12" s="44">
        <v>21724114</v>
      </c>
      <c r="K12" s="45">
        <v>116605455.31999999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108</v>
      </c>
      <c r="B13" s="38" t="s">
        <v>107</v>
      </c>
      <c r="C13" s="39">
        <v>382819.90999999997</v>
      </c>
      <c r="D13" s="40">
        <v>117</v>
      </c>
      <c r="E13" s="41">
        <v>12527805</v>
      </c>
      <c r="F13" s="41">
        <v>6345674</v>
      </c>
      <c r="G13" s="42">
        <v>20226057.289999999</v>
      </c>
      <c r="H13" s="43">
        <v>2924</v>
      </c>
      <c r="I13" s="44">
        <v>39074388</v>
      </c>
      <c r="J13" s="44">
        <v>21124489</v>
      </c>
      <c r="K13" s="45">
        <v>67176997.189999998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106</v>
      </c>
      <c r="B14" s="38" t="s">
        <v>105</v>
      </c>
      <c r="C14" s="39">
        <v>10133.040000000001</v>
      </c>
      <c r="D14" s="40">
        <v>93</v>
      </c>
      <c r="E14" s="41">
        <v>10170176</v>
      </c>
      <c r="F14" s="41">
        <v>5159301</v>
      </c>
      <c r="G14" s="42">
        <v>6626061.4800000004</v>
      </c>
      <c r="H14" s="43">
        <v>1585</v>
      </c>
      <c r="I14" s="44">
        <v>28764667</v>
      </c>
      <c r="J14" s="44">
        <v>15229353</v>
      </c>
      <c r="K14" s="45">
        <v>33023602.649999999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104</v>
      </c>
      <c r="B15" s="38" t="s">
        <v>103</v>
      </c>
      <c r="C15" s="39">
        <v>867429.53000000003</v>
      </c>
      <c r="D15" s="40">
        <v>100</v>
      </c>
      <c r="E15" s="41">
        <v>11098441</v>
      </c>
      <c r="F15" s="41">
        <v>5619618</v>
      </c>
      <c r="G15" s="42">
        <v>10726741.85</v>
      </c>
      <c r="H15" s="43">
        <v>2527</v>
      </c>
      <c r="I15" s="44">
        <v>32246668</v>
      </c>
      <c r="J15" s="44">
        <v>17258926</v>
      </c>
      <c r="K15" s="45">
        <v>40614256.270000003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102</v>
      </c>
      <c r="B16" s="38" t="s">
        <v>101</v>
      </c>
      <c r="C16" s="39">
        <v>58004.190000000002</v>
      </c>
      <c r="D16" s="40">
        <v>100</v>
      </c>
      <c r="E16" s="41">
        <v>11146168</v>
      </c>
      <c r="F16" s="41">
        <v>5674120</v>
      </c>
      <c r="G16" s="42">
        <v>4191006.0899999999</v>
      </c>
      <c r="H16" s="43">
        <v>3899</v>
      </c>
      <c r="I16" s="44">
        <v>35464444</v>
      </c>
      <c r="J16" s="44">
        <v>19423929</v>
      </c>
      <c r="K16" s="45">
        <v>38282833.609999999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100</v>
      </c>
      <c r="B17" s="38" t="s">
        <v>99</v>
      </c>
      <c r="C17" s="39">
        <v>18041.630000000001</v>
      </c>
      <c r="D17" s="40">
        <v>70</v>
      </c>
      <c r="E17" s="41">
        <v>7526243</v>
      </c>
      <c r="F17" s="41">
        <v>3926696</v>
      </c>
      <c r="G17" s="42">
        <v>2551893.5699999998</v>
      </c>
      <c r="H17" s="43">
        <v>1381</v>
      </c>
      <c r="I17" s="44">
        <v>21976254</v>
      </c>
      <c r="J17" s="44">
        <v>11833321</v>
      </c>
      <c r="K17" s="45">
        <v>15409288.52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98</v>
      </c>
      <c r="B18" s="38" t="s">
        <v>97</v>
      </c>
      <c r="C18" s="39"/>
      <c r="D18" s="40">
        <v>55</v>
      </c>
      <c r="E18" s="41">
        <v>5739376</v>
      </c>
      <c r="F18" s="41">
        <v>3037724</v>
      </c>
      <c r="G18" s="42">
        <v>1592559.8899999999</v>
      </c>
      <c r="H18" s="43">
        <v>821</v>
      </c>
      <c r="I18" s="44">
        <v>17289511</v>
      </c>
      <c r="J18" s="44">
        <v>9282975</v>
      </c>
      <c r="K18" s="45">
        <v>8341118.5700000003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96</v>
      </c>
      <c r="B19" s="38" t="s">
        <v>95</v>
      </c>
      <c r="C19" s="39">
        <v>5845.7700000000004</v>
      </c>
      <c r="D19" s="40">
        <v>44</v>
      </c>
      <c r="E19" s="41">
        <v>5276881</v>
      </c>
      <c r="F19" s="41">
        <v>2647377</v>
      </c>
      <c r="G19" s="42">
        <v>576980.60999999999</v>
      </c>
      <c r="H19" s="43">
        <v>388</v>
      </c>
      <c r="I19" s="44">
        <v>18252157</v>
      </c>
      <c r="J19" s="44">
        <v>9419819</v>
      </c>
      <c r="K19" s="45">
        <v>2535204.46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94</v>
      </c>
      <c r="B20" s="38" t="s">
        <v>93</v>
      </c>
      <c r="C20" s="39">
        <v>193903.82999999999</v>
      </c>
      <c r="D20" s="40">
        <v>114</v>
      </c>
      <c r="E20" s="41">
        <v>12297719</v>
      </c>
      <c r="F20" s="41">
        <v>6213901</v>
      </c>
      <c r="G20" s="42">
        <v>40324401.899999999</v>
      </c>
      <c r="H20" s="43">
        <v>3476</v>
      </c>
      <c r="I20" s="44">
        <v>37136229</v>
      </c>
      <c r="J20" s="44">
        <v>20134385</v>
      </c>
      <c r="K20" s="45">
        <v>194154735.09999999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92</v>
      </c>
      <c r="B21" s="38" t="s">
        <v>91</v>
      </c>
      <c r="C21" s="39">
        <v>64852.639999999999</v>
      </c>
      <c r="D21" s="40">
        <v>118</v>
      </c>
      <c r="E21" s="41">
        <v>12584483</v>
      </c>
      <c r="F21" s="41">
        <v>6366643</v>
      </c>
      <c r="G21" s="42">
        <v>57581153.07</v>
      </c>
      <c r="H21" s="43">
        <v>5727</v>
      </c>
      <c r="I21" s="44">
        <v>40487547</v>
      </c>
      <c r="J21" s="44">
        <v>22321549</v>
      </c>
      <c r="K21" s="45">
        <v>211293377.68000001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90</v>
      </c>
      <c r="B22" s="38" t="s">
        <v>89</v>
      </c>
      <c r="C22" s="39">
        <v>2290.2199999999998</v>
      </c>
      <c r="D22" s="40">
        <v>116</v>
      </c>
      <c r="E22" s="41">
        <v>12428948</v>
      </c>
      <c r="F22" s="41">
        <v>6295632</v>
      </c>
      <c r="G22" s="42">
        <v>29641566.32</v>
      </c>
      <c r="H22" s="43">
        <v>5500</v>
      </c>
      <c r="I22" s="44">
        <v>39956907</v>
      </c>
      <c r="J22" s="44">
        <v>21997930</v>
      </c>
      <c r="K22" s="45">
        <v>122112178.90000001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88</v>
      </c>
      <c r="B23" s="38" t="s">
        <v>87</v>
      </c>
      <c r="C23" s="39">
        <v>37378.230000000003</v>
      </c>
      <c r="D23" s="40">
        <v>112</v>
      </c>
      <c r="E23" s="41">
        <v>12048139</v>
      </c>
      <c r="F23" s="41">
        <v>6111017</v>
      </c>
      <c r="G23" s="42">
        <v>25770676.879999999</v>
      </c>
      <c r="H23" s="43">
        <v>4079</v>
      </c>
      <c r="I23" s="44">
        <v>37977978</v>
      </c>
      <c r="J23" s="44">
        <v>20721891</v>
      </c>
      <c r="K23" s="45">
        <v>76075943.799999997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86</v>
      </c>
      <c r="B24" s="38" t="s">
        <v>85</v>
      </c>
      <c r="C24" s="39"/>
      <c r="D24" s="40">
        <v>13</v>
      </c>
      <c r="E24" s="41">
        <v>1538291</v>
      </c>
      <c r="F24" s="41">
        <v>666785</v>
      </c>
      <c r="G24" s="42">
        <v>322312.92999999999</v>
      </c>
      <c r="H24" s="43">
        <v>205</v>
      </c>
      <c r="I24" s="44">
        <v>5911354</v>
      </c>
      <c r="J24" s="44">
        <v>3076054</v>
      </c>
      <c r="K24" s="45">
        <v>867886.56000000006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84</v>
      </c>
      <c r="B25" s="38" t="s">
        <v>83</v>
      </c>
      <c r="C25" s="39">
        <v>25184.189999999999</v>
      </c>
      <c r="D25" s="40">
        <v>53</v>
      </c>
      <c r="E25" s="41">
        <v>5915283</v>
      </c>
      <c r="F25" s="41">
        <v>3017047</v>
      </c>
      <c r="G25" s="42">
        <v>1136791.6599999999</v>
      </c>
      <c r="H25" s="43">
        <v>840</v>
      </c>
      <c r="I25" s="44">
        <v>18545666</v>
      </c>
      <c r="J25" s="44">
        <v>9838342</v>
      </c>
      <c r="K25" s="45">
        <v>7562088.46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82</v>
      </c>
      <c r="B26" s="38" t="s">
        <v>81</v>
      </c>
      <c r="C26" s="39"/>
      <c r="D26" s="40">
        <v>42</v>
      </c>
      <c r="E26" s="41">
        <v>4610444</v>
      </c>
      <c r="F26" s="41">
        <v>2288944</v>
      </c>
      <c r="G26" s="42">
        <v>709805.28000000003</v>
      </c>
      <c r="H26" s="43">
        <v>666</v>
      </c>
      <c r="I26" s="44">
        <v>16052885</v>
      </c>
      <c r="J26" s="44">
        <v>8330955</v>
      </c>
      <c r="K26" s="45">
        <v>4675279.96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80</v>
      </c>
      <c r="B27" s="38" t="s">
        <v>79</v>
      </c>
      <c r="C27" s="39">
        <v>56983.870000000003</v>
      </c>
      <c r="D27" s="40">
        <v>100</v>
      </c>
      <c r="E27" s="41">
        <v>10994777</v>
      </c>
      <c r="F27" s="41">
        <v>5559424</v>
      </c>
      <c r="G27" s="42">
        <v>5632141.2400000002</v>
      </c>
      <c r="H27" s="43">
        <v>1882</v>
      </c>
      <c r="I27" s="44">
        <v>32359052</v>
      </c>
      <c r="J27" s="44">
        <v>17284953</v>
      </c>
      <c r="K27" s="45">
        <v>25451855.260000002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78</v>
      </c>
      <c r="B28" s="38" t="s">
        <v>77</v>
      </c>
      <c r="C28" s="39">
        <v>344278.26000000001</v>
      </c>
      <c r="D28" s="40">
        <v>118</v>
      </c>
      <c r="E28" s="41">
        <v>12584483</v>
      </c>
      <c r="F28" s="41">
        <v>6366643</v>
      </c>
      <c r="G28" s="42">
        <v>29272918.440000001</v>
      </c>
      <c r="H28" s="43">
        <v>5648</v>
      </c>
      <c r="I28" s="44">
        <v>40462690</v>
      </c>
      <c r="J28" s="44">
        <v>22295757</v>
      </c>
      <c r="K28" s="45">
        <v>133465444.83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76</v>
      </c>
      <c r="B29" s="38" t="s">
        <v>75</v>
      </c>
      <c r="C29" s="39">
        <v>3485888.8700000001</v>
      </c>
      <c r="D29" s="40">
        <v>111</v>
      </c>
      <c r="E29" s="41">
        <v>11993215</v>
      </c>
      <c r="F29" s="41">
        <v>6066632</v>
      </c>
      <c r="G29" s="42">
        <v>97128437.689999998</v>
      </c>
      <c r="H29" s="43">
        <v>4322</v>
      </c>
      <c r="I29" s="44">
        <v>36215941</v>
      </c>
      <c r="J29" s="44">
        <v>19865285</v>
      </c>
      <c r="K29" s="45">
        <v>192587128.22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74</v>
      </c>
      <c r="B30" s="38" t="s">
        <v>73</v>
      </c>
      <c r="C30" s="39">
        <v>89283.919999999998</v>
      </c>
      <c r="D30" s="40">
        <v>94</v>
      </c>
      <c r="E30" s="41">
        <v>10007893</v>
      </c>
      <c r="F30" s="41">
        <v>5068942</v>
      </c>
      <c r="G30" s="42">
        <v>8481330.2799999993</v>
      </c>
      <c r="H30" s="43">
        <v>3138</v>
      </c>
      <c r="I30" s="44">
        <v>30601696</v>
      </c>
      <c r="J30" s="44">
        <v>16741808</v>
      </c>
      <c r="K30" s="45">
        <v>28416689.510000002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72</v>
      </c>
      <c r="B31" s="38" t="s">
        <v>71</v>
      </c>
      <c r="C31" s="39">
        <v>3396604.9500000002</v>
      </c>
      <c r="D31" s="40">
        <v>80</v>
      </c>
      <c r="E31" s="41">
        <v>8810935</v>
      </c>
      <c r="F31" s="41">
        <v>4376240</v>
      </c>
      <c r="G31" s="42">
        <v>62664680.43</v>
      </c>
      <c r="H31" s="43">
        <v>1904</v>
      </c>
      <c r="I31" s="44">
        <v>26597846</v>
      </c>
      <c r="J31" s="44">
        <v>14197717</v>
      </c>
      <c r="K31" s="45">
        <v>104192214.53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70</v>
      </c>
      <c r="B32" s="38" t="s">
        <v>69</v>
      </c>
      <c r="C32" s="39"/>
      <c r="D32" s="40">
        <v>70</v>
      </c>
      <c r="E32" s="41">
        <v>7680217</v>
      </c>
      <c r="F32" s="41">
        <v>3881740</v>
      </c>
      <c r="G32" s="42">
        <v>25982426.98</v>
      </c>
      <c r="H32" s="43">
        <v>1553</v>
      </c>
      <c r="I32" s="44">
        <v>23471502</v>
      </c>
      <c r="J32" s="44">
        <v>12438112</v>
      </c>
      <c r="K32" s="45">
        <v>59978224.18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 t="s">
        <v>68</v>
      </c>
      <c r="B33" s="38" t="s">
        <v>67</v>
      </c>
      <c r="C33" s="39">
        <v>1475661.04</v>
      </c>
      <c r="D33" s="40">
        <v>118</v>
      </c>
      <c r="E33" s="41">
        <v>12584483</v>
      </c>
      <c r="F33" s="41">
        <v>6366643</v>
      </c>
      <c r="G33" s="42">
        <v>314653749.51999998</v>
      </c>
      <c r="H33" s="43">
        <v>5823</v>
      </c>
      <c r="I33" s="44">
        <v>40548156</v>
      </c>
      <c r="J33" s="44">
        <v>22377695</v>
      </c>
      <c r="K33" s="45">
        <v>1293433117.3699999</v>
      </c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 t="s">
        <v>66</v>
      </c>
      <c r="B34" s="38" t="s">
        <v>65</v>
      </c>
      <c r="C34" s="39">
        <v>43703.169999999998</v>
      </c>
      <c r="D34" s="40">
        <v>116</v>
      </c>
      <c r="E34" s="41">
        <v>12309167</v>
      </c>
      <c r="F34" s="41">
        <v>6260042</v>
      </c>
      <c r="G34" s="42">
        <v>5019576.8600000003</v>
      </c>
      <c r="H34" s="43">
        <v>4133</v>
      </c>
      <c r="I34" s="44">
        <v>39076159</v>
      </c>
      <c r="J34" s="44">
        <v>21313145</v>
      </c>
      <c r="K34" s="45">
        <v>27503254.93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 t="s">
        <v>64</v>
      </c>
      <c r="B35" s="38" t="s">
        <v>63</v>
      </c>
      <c r="C35" s="39">
        <v>170859.38</v>
      </c>
      <c r="D35" s="40">
        <v>114</v>
      </c>
      <c r="E35" s="41">
        <v>12189142</v>
      </c>
      <c r="F35" s="41">
        <v>6187702</v>
      </c>
      <c r="G35" s="42">
        <v>38061936.340000004</v>
      </c>
      <c r="H35" s="43">
        <v>3026</v>
      </c>
      <c r="I35" s="44">
        <v>37895163</v>
      </c>
      <c r="J35" s="44">
        <v>20524159</v>
      </c>
      <c r="K35" s="45">
        <v>119953394.03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 t="s">
        <v>62</v>
      </c>
      <c r="B36" s="38" t="s">
        <v>61</v>
      </c>
      <c r="C36" s="39">
        <v>27969.549999999999</v>
      </c>
      <c r="D36" s="40">
        <v>110</v>
      </c>
      <c r="E36" s="41">
        <v>11843068</v>
      </c>
      <c r="F36" s="41">
        <v>5978359</v>
      </c>
      <c r="G36" s="42">
        <v>1677026.6299999999</v>
      </c>
      <c r="H36" s="43">
        <v>2686</v>
      </c>
      <c r="I36" s="44">
        <v>34128839</v>
      </c>
      <c r="J36" s="44">
        <v>18413776</v>
      </c>
      <c r="K36" s="45">
        <v>7147780.3700000001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 t="s">
        <v>60</v>
      </c>
      <c r="B37" s="38" t="s">
        <v>59</v>
      </c>
      <c r="C37" s="39">
        <v>146193.20000000001</v>
      </c>
      <c r="D37" s="40">
        <v>116</v>
      </c>
      <c r="E37" s="41">
        <v>12394323</v>
      </c>
      <c r="F37" s="41">
        <v>6297093</v>
      </c>
      <c r="G37" s="42">
        <v>14226639.880000001</v>
      </c>
      <c r="H37" s="43">
        <v>3510</v>
      </c>
      <c r="I37" s="44">
        <v>38888730</v>
      </c>
      <c r="J37" s="44">
        <v>21131630</v>
      </c>
      <c r="K37" s="45">
        <v>104656131.53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 t="s">
        <v>58</v>
      </c>
      <c r="B38" s="38" t="s">
        <v>57</v>
      </c>
      <c r="C38" s="39">
        <v>300.07999999999998</v>
      </c>
      <c r="D38" s="40">
        <v>95</v>
      </c>
      <c r="E38" s="41">
        <v>10339906</v>
      </c>
      <c r="F38" s="41">
        <v>5208221</v>
      </c>
      <c r="G38" s="42">
        <v>4744006.6600000001</v>
      </c>
      <c r="H38" s="43">
        <v>1478</v>
      </c>
      <c r="I38" s="44">
        <v>30717623</v>
      </c>
      <c r="J38" s="44">
        <v>16297472</v>
      </c>
      <c r="K38" s="45">
        <v>20871523.399999999</v>
      </c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 t="s">
        <v>56</v>
      </c>
      <c r="B39" s="38" t="s">
        <v>55</v>
      </c>
      <c r="C39" s="39"/>
      <c r="D39" s="40">
        <v>49</v>
      </c>
      <c r="E39" s="41">
        <v>5618237</v>
      </c>
      <c r="F39" s="41">
        <v>2847213</v>
      </c>
      <c r="G39" s="42">
        <v>684948.68000000005</v>
      </c>
      <c r="H39" s="43">
        <v>854</v>
      </c>
      <c r="I39" s="44">
        <v>19012955</v>
      </c>
      <c r="J39" s="44">
        <v>10064584</v>
      </c>
      <c r="K39" s="45">
        <v>4237908.9100000001</v>
      </c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 t="s">
        <v>54</v>
      </c>
      <c r="B40" s="38" t="s">
        <v>53</v>
      </c>
      <c r="C40" s="39">
        <v>5557.3199999999997</v>
      </c>
      <c r="D40" s="40">
        <v>110</v>
      </c>
      <c r="E40" s="41">
        <v>11789045</v>
      </c>
      <c r="F40" s="41">
        <v>5969729</v>
      </c>
      <c r="G40" s="42">
        <v>54133834.469999999</v>
      </c>
      <c r="H40" s="43">
        <v>4769</v>
      </c>
      <c r="I40" s="44">
        <v>37881123</v>
      </c>
      <c r="J40" s="44">
        <v>20661332</v>
      </c>
      <c r="K40" s="45">
        <v>266716831.09999999</v>
      </c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 t="s">
        <v>52</v>
      </c>
      <c r="B41" s="38" t="s">
        <v>51</v>
      </c>
      <c r="C41" s="39">
        <v>1081078.3400000001</v>
      </c>
      <c r="D41" s="40">
        <v>117</v>
      </c>
      <c r="E41" s="41">
        <v>12527805</v>
      </c>
      <c r="F41" s="41">
        <v>6345674</v>
      </c>
      <c r="G41" s="42">
        <v>196105780</v>
      </c>
      <c r="H41" s="43">
        <v>5333</v>
      </c>
      <c r="I41" s="44">
        <v>40119841</v>
      </c>
      <c r="J41" s="44">
        <v>22076867</v>
      </c>
      <c r="K41" s="45">
        <v>742346293.10000002</v>
      </c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 t="s">
        <v>50</v>
      </c>
      <c r="B42" s="38" t="s">
        <v>49</v>
      </c>
      <c r="C42" s="39">
        <v>28387225.390000001</v>
      </c>
      <c r="D42" s="40">
        <v>118</v>
      </c>
      <c r="E42" s="41">
        <v>12584483</v>
      </c>
      <c r="F42" s="41">
        <v>6366643</v>
      </c>
      <c r="G42" s="42">
        <v>2768800230.4299998</v>
      </c>
      <c r="H42" s="43">
        <v>5758</v>
      </c>
      <c r="I42" s="44">
        <v>40523632</v>
      </c>
      <c r="J42" s="44">
        <v>22353628</v>
      </c>
      <c r="K42" s="45">
        <v>9075263247.9699993</v>
      </c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 t="s">
        <v>48</v>
      </c>
      <c r="B43" s="38" t="s">
        <v>47</v>
      </c>
      <c r="C43" s="39">
        <v>7913828.5999999996</v>
      </c>
      <c r="D43" s="40">
        <v>116</v>
      </c>
      <c r="E43" s="41">
        <v>12346848</v>
      </c>
      <c r="F43" s="41">
        <v>6236825</v>
      </c>
      <c r="G43" s="42">
        <v>1035791551.49</v>
      </c>
      <c r="H43" s="43">
        <v>3335</v>
      </c>
      <c r="I43" s="44">
        <v>37795806</v>
      </c>
      <c r="J43" s="44">
        <v>20462076</v>
      </c>
      <c r="K43" s="45">
        <v>3048009946.3000002</v>
      </c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 t="s">
        <v>46</v>
      </c>
      <c r="B44" s="38" t="s">
        <v>45</v>
      </c>
      <c r="C44" s="39">
        <v>1406489.6599999999</v>
      </c>
      <c r="D44" s="40">
        <v>107</v>
      </c>
      <c r="E44" s="41">
        <v>11806182</v>
      </c>
      <c r="F44" s="41">
        <v>5924897</v>
      </c>
      <c r="G44" s="42">
        <v>63732125.780000001</v>
      </c>
      <c r="H44" s="43">
        <v>1793</v>
      </c>
      <c r="I44" s="44">
        <v>32694435</v>
      </c>
      <c r="J44" s="44">
        <v>17391345</v>
      </c>
      <c r="K44" s="45">
        <v>162290805.47999999</v>
      </c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 t="s">
        <v>44</v>
      </c>
      <c r="B45" s="38" t="s">
        <v>43</v>
      </c>
      <c r="C45" s="39">
        <v>14487</v>
      </c>
      <c r="D45" s="40">
        <v>37</v>
      </c>
      <c r="E45" s="41">
        <v>4356713</v>
      </c>
      <c r="F45" s="41">
        <v>2195981</v>
      </c>
      <c r="G45" s="42">
        <v>5922588.5999999996</v>
      </c>
      <c r="H45" s="43">
        <v>663</v>
      </c>
      <c r="I45" s="44">
        <v>12795601</v>
      </c>
      <c r="J45" s="44">
        <v>6819102</v>
      </c>
      <c r="K45" s="45">
        <v>17479605.780000001</v>
      </c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 t="s">
        <v>42</v>
      </c>
      <c r="B46" s="38" t="s">
        <v>41</v>
      </c>
      <c r="C46" s="39"/>
      <c r="D46" s="40">
        <v>39</v>
      </c>
      <c r="E46" s="41">
        <v>4029106</v>
      </c>
      <c r="F46" s="41">
        <v>1998454</v>
      </c>
      <c r="G46" s="42">
        <v>9522755.0399999991</v>
      </c>
      <c r="H46" s="43">
        <v>437</v>
      </c>
      <c r="I46" s="44">
        <v>14506830</v>
      </c>
      <c r="J46" s="44">
        <v>7479135</v>
      </c>
      <c r="K46" s="45">
        <v>16884847.199999999</v>
      </c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 t="s">
        <v>28</v>
      </c>
      <c r="B47" s="38" t="s">
        <v>26</v>
      </c>
      <c r="C47" s="39"/>
      <c r="D47" s="40">
        <v>41</v>
      </c>
      <c r="E47" s="41">
        <v>4508240</v>
      </c>
      <c r="F47" s="41">
        <v>2190115</v>
      </c>
      <c r="G47" s="42">
        <v>302217.09999999998</v>
      </c>
      <c r="H47" s="43">
        <v>579</v>
      </c>
      <c r="I47" s="44">
        <v>17417331</v>
      </c>
      <c r="J47" s="44">
        <v>9012791</v>
      </c>
      <c r="K47" s="45">
        <v>2210182.6600000001</v>
      </c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 t="s">
        <v>35</v>
      </c>
      <c r="B48" s="38" t="s">
        <v>17</v>
      </c>
      <c r="C48" s="39">
        <v>162406.89000000001</v>
      </c>
      <c r="D48" s="40">
        <v>114</v>
      </c>
      <c r="E48" s="41">
        <v>12238237</v>
      </c>
      <c r="F48" s="41">
        <v>6198205</v>
      </c>
      <c r="G48" s="42">
        <v>158675163.71000001</v>
      </c>
      <c r="H48" s="43">
        <v>4628</v>
      </c>
      <c r="I48" s="44">
        <v>38935271</v>
      </c>
      <c r="J48" s="44">
        <v>21266864</v>
      </c>
      <c r="K48" s="45">
        <v>555246969.59000003</v>
      </c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 t="s">
        <v>20</v>
      </c>
      <c r="B49" s="38" t="s">
        <v>24</v>
      </c>
      <c r="C49" s="39">
        <v>0</v>
      </c>
      <c r="D49" s="40">
        <v>95</v>
      </c>
      <c r="E49" s="41">
        <v>10426608</v>
      </c>
      <c r="F49" s="41">
        <v>5285270</v>
      </c>
      <c r="G49" s="42">
        <v>86648375.079999998</v>
      </c>
      <c r="H49" s="43">
        <v>4296</v>
      </c>
      <c r="I49" s="44">
        <v>35145555</v>
      </c>
      <c r="J49" s="44">
        <v>19151430</v>
      </c>
      <c r="K49" s="45">
        <v>331739774.05000001</v>
      </c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 t="s">
        <v>139</v>
      </c>
      <c r="B50" s="38" t="s">
        <v>140</v>
      </c>
      <c r="C50" s="39">
        <v>18890013.239999998</v>
      </c>
      <c r="D50" s="40">
        <v>114</v>
      </c>
      <c r="E50" s="41">
        <v>12317584</v>
      </c>
      <c r="F50" s="41">
        <v>6210611</v>
      </c>
      <c r="G50" s="42">
        <v>1408205453.6300001</v>
      </c>
      <c r="H50" s="43">
        <v>4904</v>
      </c>
      <c r="I50" s="44">
        <v>39582957</v>
      </c>
      <c r="J50" s="44">
        <v>21692995</v>
      </c>
      <c r="K50" s="45">
        <v>4941401116.9099998</v>
      </c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/>
      <c r="B51" s="38"/>
      <c r="C51" s="39"/>
      <c r="D51" s="40"/>
      <c r="E51" s="41"/>
      <c r="F51" s="41"/>
      <c r="G51" s="42"/>
      <c r="H51" s="43"/>
      <c r="I51" s="44"/>
      <c r="J51" s="44"/>
      <c r="K51" s="45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/>
      <c r="B52" s="38"/>
      <c r="C52" s="39"/>
      <c r="D52" s="40"/>
      <c r="E52" s="41"/>
      <c r="F52" s="41"/>
      <c r="G52" s="42"/>
      <c r="H52" s="43"/>
      <c r="I52" s="44"/>
      <c r="J52" s="44"/>
      <c r="K52" s="45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/>
      <c r="B53" s="38"/>
      <c r="C53" s="39"/>
      <c r="D53" s="40"/>
      <c r="E53" s="41"/>
      <c r="F53" s="41"/>
      <c r="G53" s="42"/>
      <c r="H53" s="43"/>
      <c r="I53" s="44"/>
      <c r="J53" s="44"/>
      <c r="K53" s="45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/>
      <c r="B54" s="38"/>
      <c r="C54" s="39"/>
      <c r="D54" s="40"/>
      <c r="E54" s="41"/>
      <c r="F54" s="41"/>
      <c r="G54" s="42"/>
      <c r="H54" s="43"/>
      <c r="I54" s="44"/>
      <c r="J54" s="44"/>
      <c r="K54" s="45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/>
      <c r="B55" s="38"/>
      <c r="C55" s="39"/>
      <c r="D55" s="40"/>
      <c r="E55" s="41"/>
      <c r="F55" s="41"/>
      <c r="G55" s="42"/>
      <c r="H55" s="43"/>
      <c r="I55" s="44"/>
      <c r="J55" s="44"/>
      <c r="K55" s="45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/>
      <c r="B56" s="38"/>
      <c r="C56" s="39"/>
      <c r="D56" s="40"/>
      <c r="E56" s="41"/>
      <c r="F56" s="41"/>
      <c r="G56" s="42"/>
      <c r="H56" s="43"/>
      <c r="I56" s="44"/>
      <c r="J56" s="44"/>
      <c r="K56" s="45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/>
      <c r="B57" s="38"/>
      <c r="C57" s="39"/>
      <c r="D57" s="40"/>
      <c r="E57" s="41"/>
      <c r="F57" s="41"/>
      <c r="G57" s="42"/>
      <c r="H57" s="43"/>
      <c r="I57" s="44"/>
      <c r="J57" s="44"/>
      <c r="K57" s="45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/>
      <c r="B58" s="38"/>
      <c r="C58" s="39"/>
      <c r="D58" s="40"/>
      <c r="E58" s="41"/>
      <c r="F58" s="41"/>
      <c r="G58" s="42"/>
      <c r="H58" s="43"/>
      <c r="I58" s="44"/>
      <c r="J58" s="44"/>
      <c r="K58" s="45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/>
      <c r="B59" s="38"/>
      <c r="C59" s="39"/>
      <c r="D59" s="40"/>
      <c r="E59" s="41"/>
      <c r="F59" s="41"/>
      <c r="G59" s="42"/>
      <c r="H59" s="43"/>
      <c r="I59" s="44"/>
      <c r="J59" s="44"/>
      <c r="K59" s="45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/>
      <c r="B60" s="38"/>
      <c r="C60" s="39"/>
      <c r="D60" s="40"/>
      <c r="E60" s="41"/>
      <c r="F60" s="41"/>
      <c r="G60" s="42"/>
      <c r="H60" s="43"/>
      <c r="I60" s="44"/>
      <c r="J60" s="44"/>
      <c r="K60" s="45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/>
      <c r="B61" s="38"/>
      <c r="C61" s="39"/>
      <c r="D61" s="40"/>
      <c r="E61" s="41"/>
      <c r="F61" s="41"/>
      <c r="G61" s="42"/>
      <c r="H61" s="43"/>
      <c r="I61" s="44"/>
      <c r="J61" s="44"/>
      <c r="K61" s="45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/>
      <c r="B62" s="38"/>
      <c r="C62" s="39"/>
      <c r="D62" s="40"/>
      <c r="E62" s="41"/>
      <c r="F62" s="41"/>
      <c r="G62" s="42"/>
      <c r="H62" s="43"/>
      <c r="I62" s="44"/>
      <c r="J62" s="44"/>
      <c r="K62" s="45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/>
      <c r="B63" s="38"/>
      <c r="C63" s="39"/>
      <c r="D63" s="40"/>
      <c r="E63" s="41"/>
      <c r="F63" s="41"/>
      <c r="G63" s="42"/>
      <c r="H63" s="43"/>
      <c r="I63" s="44"/>
      <c r="J63" s="44"/>
      <c r="K63" s="45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/>
      <c r="B64" s="38"/>
      <c r="C64" s="39"/>
      <c r="D64" s="40"/>
      <c r="E64" s="41"/>
      <c r="F64" s="41"/>
      <c r="G64" s="42"/>
      <c r="H64" s="43"/>
      <c r="I64" s="44"/>
      <c r="J64" s="44"/>
      <c r="K64" s="45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/>
      <c r="B65" s="38"/>
      <c r="C65" s="39"/>
      <c r="D65" s="40"/>
      <c r="E65" s="41"/>
      <c r="F65" s="41"/>
      <c r="G65" s="42"/>
      <c r="H65" s="43"/>
      <c r="I65" s="44"/>
      <c r="J65" s="44"/>
      <c r="K65" s="45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/>
      <c r="B66" s="38"/>
      <c r="C66" s="39"/>
      <c r="D66" s="40"/>
      <c r="E66" s="41"/>
      <c r="F66" s="41"/>
      <c r="G66" s="42"/>
      <c r="H66" s="43"/>
      <c r="I66" s="44"/>
      <c r="J66" s="44"/>
      <c r="K66" s="45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/>
      <c r="B67" s="38"/>
      <c r="C67" s="39"/>
      <c r="D67" s="40"/>
      <c r="E67" s="41"/>
      <c r="F67" s="41"/>
      <c r="G67" s="42"/>
      <c r="H67" s="43"/>
      <c r="I67" s="44"/>
      <c r="J67" s="44"/>
      <c r="K67" s="45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/>
      <c r="B68" s="38"/>
      <c r="C68" s="39"/>
      <c r="D68" s="40"/>
      <c r="E68" s="41"/>
      <c r="F68" s="41"/>
      <c r="G68" s="42"/>
      <c r="H68" s="43"/>
      <c r="I68" s="44"/>
      <c r="J68" s="44"/>
      <c r="K68" s="45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/>
      <c r="B69" s="38"/>
      <c r="C69" s="39"/>
      <c r="D69" s="40"/>
      <c r="E69" s="41"/>
      <c r="F69" s="41"/>
      <c r="G69" s="42"/>
      <c r="H69" s="43"/>
      <c r="I69" s="44"/>
      <c r="J69" s="44"/>
      <c r="K69" s="45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/>
      <c r="B70" s="38"/>
      <c r="C70" s="39"/>
      <c r="D70" s="40"/>
      <c r="E70" s="41"/>
      <c r="F70" s="41"/>
      <c r="G70" s="42"/>
      <c r="H70" s="43"/>
      <c r="I70" s="44"/>
      <c r="J70" s="44"/>
      <c r="K70" s="45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/>
      <c r="B71" s="38"/>
      <c r="C71" s="39"/>
      <c r="D71" s="40"/>
      <c r="E71" s="41"/>
      <c r="F71" s="41"/>
      <c r="G71" s="42"/>
      <c r="H71" s="43"/>
      <c r="I71" s="44"/>
      <c r="J71" s="44"/>
      <c r="K71" s="45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/>
      <c r="B72" s="38"/>
      <c r="C72" s="39"/>
      <c r="D72" s="40"/>
      <c r="E72" s="41"/>
      <c r="F72" s="41"/>
      <c r="G72" s="42"/>
      <c r="H72" s="43"/>
      <c r="I72" s="44"/>
      <c r="J72" s="44"/>
      <c r="K72" s="45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/>
      <c r="B73" s="38"/>
      <c r="C73" s="39"/>
      <c r="D73" s="40"/>
      <c r="E73" s="41"/>
      <c r="F73" s="41"/>
      <c r="G73" s="42"/>
      <c r="H73" s="43"/>
      <c r="I73" s="44"/>
      <c r="J73" s="44"/>
      <c r="K73" s="45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/>
      <c r="B74" s="38"/>
      <c r="C74" s="39"/>
      <c r="D74" s="40"/>
      <c r="E74" s="41"/>
      <c r="F74" s="41"/>
      <c r="G74" s="42"/>
      <c r="H74" s="43"/>
      <c r="I74" s="44"/>
      <c r="J74" s="44"/>
      <c r="K74" s="45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/>
      <c r="B75" s="38"/>
      <c r="C75" s="39"/>
      <c r="D75" s="40"/>
      <c r="E75" s="41"/>
      <c r="F75" s="41"/>
      <c r="G75" s="42"/>
      <c r="H75" s="43"/>
      <c r="I75" s="44"/>
      <c r="J75" s="44"/>
      <c r="K75" s="45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/>
      <c r="B76" s="38"/>
      <c r="C76" s="39"/>
      <c r="D76" s="40"/>
      <c r="E76" s="41"/>
      <c r="F76" s="41"/>
      <c r="G76" s="42"/>
      <c r="H76" s="43"/>
      <c r="I76" s="44"/>
      <c r="J76" s="44"/>
      <c r="K76" s="45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/>
      <c r="B77" s="38"/>
      <c r="C77" s="39"/>
      <c r="D77" s="40"/>
      <c r="E77" s="41"/>
      <c r="F77" s="41"/>
      <c r="G77" s="42"/>
      <c r="H77" s="43"/>
      <c r="I77" s="44"/>
      <c r="J77" s="44"/>
      <c r="K77" s="45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/>
      <c r="B78" s="38"/>
      <c r="C78" s="39"/>
      <c r="D78" s="40"/>
      <c r="E78" s="41"/>
      <c r="F78" s="41"/>
      <c r="G78" s="42"/>
      <c r="H78" s="43"/>
      <c r="I78" s="44"/>
      <c r="J78" s="44"/>
      <c r="K78" s="45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/>
      <c r="B79" s="38"/>
      <c r="C79" s="39"/>
      <c r="D79" s="40"/>
      <c r="E79" s="41"/>
      <c r="F79" s="41"/>
      <c r="G79" s="42"/>
      <c r="H79" s="43"/>
      <c r="I79" s="44"/>
      <c r="J79" s="44"/>
      <c r="K79" s="45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/>
      <c r="B80" s="38"/>
      <c r="C80" s="39"/>
      <c r="D80" s="40"/>
      <c r="E80" s="41"/>
      <c r="F80" s="41"/>
      <c r="G80" s="42"/>
      <c r="H80" s="43"/>
      <c r="I80" s="44"/>
      <c r="J80" s="44"/>
      <c r="K80" s="45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/>
      <c r="B81" s="38"/>
      <c r="C81" s="39"/>
      <c r="D81" s="40"/>
      <c r="E81" s="41"/>
      <c r="F81" s="41"/>
      <c r="G81" s="42"/>
      <c r="H81" s="43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/>
      <c r="B82" s="38"/>
      <c r="C82" s="39"/>
      <c r="D82" s="40"/>
      <c r="E82" s="41"/>
      <c r="F82" s="41"/>
      <c r="G82" s="42"/>
      <c r="H82" s="43"/>
      <c r="I82" s="44"/>
      <c r="J82" s="44"/>
      <c r="K82" s="45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/>
      <c r="B83" s="38"/>
      <c r="C83" s="39"/>
      <c r="D83" s="40"/>
      <c r="E83" s="41"/>
      <c r="F83" s="41"/>
      <c r="G83" s="42"/>
      <c r="H83" s="43"/>
      <c r="I83" s="44"/>
      <c r="J83" s="44"/>
      <c r="K83" s="45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/>
      <c r="B84" s="38"/>
      <c r="C84" s="39"/>
      <c r="D84" s="40"/>
      <c r="E84" s="41"/>
      <c r="F84" s="41"/>
      <c r="G84" s="42"/>
      <c r="H84" s="43"/>
      <c r="I84" s="44"/>
      <c r="J84" s="44"/>
      <c r="K84" s="45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/>
      <c r="B85" s="38"/>
      <c r="C85" s="39"/>
      <c r="D85" s="40"/>
      <c r="E85" s="41"/>
      <c r="F85" s="41"/>
      <c r="G85" s="42"/>
      <c r="H85" s="43"/>
      <c r="I85" s="44"/>
      <c r="J85" s="44"/>
      <c r="K85" s="45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/>
      <c r="B86" s="38"/>
      <c r="C86" s="39"/>
      <c r="D86" s="40"/>
      <c r="E86" s="41"/>
      <c r="F86" s="41"/>
      <c r="G86" s="42"/>
      <c r="H86" s="43"/>
      <c r="I86" s="44"/>
      <c r="J86" s="44"/>
      <c r="K86" s="45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/>
      <c r="B87" s="38"/>
      <c r="C87" s="39"/>
      <c r="D87" s="40"/>
      <c r="E87" s="41"/>
      <c r="F87" s="41"/>
      <c r="G87" s="42"/>
      <c r="H87" s="43"/>
      <c r="I87" s="44"/>
      <c r="J87" s="44"/>
      <c r="K87" s="45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/>
      <c r="B88" s="38"/>
      <c r="C88" s="39"/>
      <c r="D88" s="40"/>
      <c r="E88" s="41"/>
      <c r="F88" s="41"/>
      <c r="G88" s="42"/>
      <c r="H88" s="43"/>
      <c r="I88" s="44"/>
      <c r="J88" s="44"/>
      <c r="K88" s="45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/>
      <c r="B89" s="38"/>
      <c r="C89" s="39"/>
      <c r="D89" s="40"/>
      <c r="E89" s="41"/>
      <c r="F89" s="41"/>
      <c r="G89" s="42"/>
      <c r="H89" s="43"/>
      <c r="I89" s="44"/>
      <c r="J89" s="44"/>
      <c r="K89" s="45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/>
      <c r="B90" s="38"/>
      <c r="C90" s="39"/>
      <c r="D90" s="40"/>
      <c r="E90" s="41"/>
      <c r="F90" s="41"/>
      <c r="G90" s="42"/>
      <c r="H90" s="43"/>
      <c r="I90" s="44"/>
      <c r="J90" s="44"/>
      <c r="K90" s="45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/>
      <c r="B91" s="38"/>
      <c r="C91" s="39"/>
      <c r="D91" s="40"/>
      <c r="E91" s="41"/>
      <c r="F91" s="41"/>
      <c r="G91" s="42"/>
      <c r="H91" s="43"/>
      <c r="I91" s="44"/>
      <c r="J91" s="44"/>
      <c r="K91" s="45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/>
      <c r="B92" s="38"/>
      <c r="C92" s="39"/>
      <c r="D92" s="40"/>
      <c r="E92" s="41"/>
      <c r="F92" s="41"/>
      <c r="G92" s="42"/>
      <c r="H92" s="43"/>
      <c r="I92" s="44"/>
      <c r="J92" s="44"/>
      <c r="K92" s="45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/>
      <c r="B93" s="38"/>
      <c r="C93" s="39"/>
      <c r="D93" s="40"/>
      <c r="E93" s="41"/>
      <c r="F93" s="41"/>
      <c r="G93" s="42"/>
      <c r="H93" s="43"/>
      <c r="I93" s="44"/>
      <c r="J93" s="44"/>
      <c r="K93" s="45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/>
      <c r="B94" s="38"/>
      <c r="C94" s="39"/>
      <c r="D94" s="40"/>
      <c r="E94" s="41"/>
      <c r="F94" s="41"/>
      <c r="G94" s="42"/>
      <c r="H94" s="43"/>
      <c r="I94" s="44"/>
      <c r="J94" s="44"/>
      <c r="K94" s="45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/>
      <c r="B95" s="38"/>
      <c r="C95" s="39"/>
      <c r="D95" s="40"/>
      <c r="E95" s="41"/>
      <c r="F95" s="41"/>
      <c r="G95" s="42"/>
      <c r="H95" s="43"/>
      <c r="I95" s="44"/>
      <c r="J95" s="44"/>
      <c r="K95" s="45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/>
      <c r="B96" s="38"/>
      <c r="C96" s="39"/>
      <c r="D96" s="40"/>
      <c r="E96" s="41"/>
      <c r="F96" s="41"/>
      <c r="G96" s="42"/>
      <c r="H96" s="43"/>
      <c r="I96" s="44"/>
      <c r="J96" s="44"/>
      <c r="K96" s="45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/>
      <c r="B97" s="38"/>
      <c r="C97" s="39"/>
      <c r="D97" s="40"/>
      <c r="E97" s="41"/>
      <c r="F97" s="41"/>
      <c r="G97" s="42"/>
      <c r="H97" s="43"/>
      <c r="I97" s="44"/>
      <c r="J97" s="44"/>
      <c r="K97" s="45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/>
      <c r="B98" s="38"/>
      <c r="C98" s="39"/>
      <c r="D98" s="40"/>
      <c r="E98" s="41"/>
      <c r="F98" s="41"/>
      <c r="G98" s="42"/>
      <c r="H98" s="43"/>
      <c r="I98" s="44"/>
      <c r="J98" s="44"/>
      <c r="K98" s="45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/>
      <c r="B99" s="38"/>
      <c r="C99" s="39"/>
      <c r="D99" s="40"/>
      <c r="E99" s="41"/>
      <c r="F99" s="41"/>
      <c r="G99" s="42"/>
      <c r="H99" s="43"/>
      <c r="I99" s="44"/>
      <c r="J99" s="44"/>
      <c r="K99" s="45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/>
      <c r="B100" s="38"/>
      <c r="C100" s="39"/>
      <c r="D100" s="40"/>
      <c r="E100" s="41"/>
      <c r="F100" s="41"/>
      <c r="G100" s="42"/>
      <c r="H100" s="43"/>
      <c r="I100" s="44"/>
      <c r="J100" s="44"/>
      <c r="K100" s="45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/>
      <c r="B101" s="38"/>
      <c r="C101" s="39"/>
      <c r="D101" s="40"/>
      <c r="E101" s="41"/>
      <c r="F101" s="41"/>
      <c r="G101" s="42"/>
      <c r="H101" s="43"/>
      <c r="I101" s="44"/>
      <c r="J101" s="44"/>
      <c r="K101" s="45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/>
      <c r="B102" s="38"/>
      <c r="C102" s="39"/>
      <c r="D102" s="40"/>
      <c r="E102" s="41"/>
      <c r="F102" s="41"/>
      <c r="G102" s="42"/>
      <c r="H102" s="43"/>
      <c r="I102" s="44"/>
      <c r="J102" s="44"/>
      <c r="K102" s="45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/>
      <c r="B103" s="38"/>
      <c r="C103" s="39"/>
      <c r="D103" s="40"/>
      <c r="E103" s="41"/>
      <c r="F103" s="41"/>
      <c r="G103" s="42"/>
      <c r="H103" s="43"/>
      <c r="I103" s="44"/>
      <c r="J103" s="44"/>
      <c r="K103" s="45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/>
      <c r="B104" s="38"/>
      <c r="C104" s="39"/>
      <c r="D104" s="40"/>
      <c r="E104" s="41"/>
      <c r="F104" s="41"/>
      <c r="G104" s="42"/>
      <c r="H104" s="43"/>
      <c r="I104" s="44"/>
      <c r="J104" s="44"/>
      <c r="K104" s="45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/>
      <c r="B105" s="38"/>
      <c r="C105" s="39"/>
      <c r="D105" s="40"/>
      <c r="E105" s="41"/>
      <c r="F105" s="41"/>
      <c r="G105" s="42"/>
      <c r="H105" s="43"/>
      <c r="I105" s="44"/>
      <c r="J105" s="44"/>
      <c r="K105" s="45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/>
      <c r="B106" s="38"/>
      <c r="C106" s="39"/>
      <c r="D106" s="40"/>
      <c r="E106" s="41"/>
      <c r="F106" s="41"/>
      <c r="G106" s="42"/>
      <c r="H106" s="43"/>
      <c r="I106" s="44"/>
      <c r="J106" s="44"/>
      <c r="K106" s="45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/>
      <c r="B107" s="38"/>
      <c r="C107" s="39"/>
      <c r="D107" s="40"/>
      <c r="E107" s="41"/>
      <c r="F107" s="41"/>
      <c r="G107" s="42"/>
      <c r="H107" s="43"/>
      <c r="I107" s="44"/>
      <c r="J107" s="44"/>
      <c r="K107" s="45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/>
      <c r="B108" s="38"/>
      <c r="C108" s="39"/>
      <c r="D108" s="40"/>
      <c r="E108" s="41"/>
      <c r="F108" s="41"/>
      <c r="G108" s="42"/>
      <c r="H108" s="43"/>
      <c r="I108" s="44"/>
      <c r="J108" s="44"/>
      <c r="K108" s="45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/>
      <c r="B109" s="38"/>
      <c r="C109" s="39"/>
      <c r="D109" s="40"/>
      <c r="E109" s="41"/>
      <c r="F109" s="41"/>
      <c r="G109" s="42"/>
      <c r="H109" s="43"/>
      <c r="I109" s="44"/>
      <c r="J109" s="44"/>
      <c r="K109" s="45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/>
      <c r="B110" s="38"/>
      <c r="C110" s="39"/>
      <c r="D110" s="40"/>
      <c r="E110" s="41"/>
      <c r="F110" s="41"/>
      <c r="G110" s="42"/>
      <c r="H110" s="43"/>
      <c r="I110" s="44"/>
      <c r="J110" s="44"/>
      <c r="K110" s="45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/>
      <c r="B111" s="38"/>
      <c r="C111" s="39"/>
      <c r="D111" s="40"/>
      <c r="E111" s="41"/>
      <c r="F111" s="41"/>
      <c r="G111" s="42"/>
      <c r="H111" s="43"/>
      <c r="I111" s="44"/>
      <c r="J111" s="44"/>
      <c r="K111" s="45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/>
      <c r="B112" s="38"/>
      <c r="C112" s="39"/>
      <c r="D112" s="40"/>
      <c r="E112" s="41"/>
      <c r="F112" s="41"/>
      <c r="G112" s="42"/>
      <c r="H112" s="43"/>
      <c r="I112" s="44"/>
      <c r="J112" s="44"/>
      <c r="K112" s="45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/>
      <c r="B113" s="38"/>
      <c r="C113" s="39"/>
      <c r="D113" s="40"/>
      <c r="E113" s="41"/>
      <c r="F113" s="41"/>
      <c r="G113" s="42"/>
      <c r="H113" s="43"/>
      <c r="I113" s="44"/>
      <c r="J113" s="44"/>
      <c r="K113" s="45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/>
      <c r="B114" s="38"/>
      <c r="C114" s="39"/>
      <c r="D114" s="40"/>
      <c r="E114" s="41"/>
      <c r="F114" s="41"/>
      <c r="G114" s="42"/>
      <c r="H114" s="43"/>
      <c r="I114" s="44"/>
      <c r="J114" s="44"/>
      <c r="K114" s="45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/>
      <c r="B115" s="38"/>
      <c r="C115" s="39"/>
      <c r="D115" s="40"/>
      <c r="E115" s="41"/>
      <c r="F115" s="41"/>
      <c r="G115" s="42"/>
      <c r="H115" s="43"/>
      <c r="I115" s="44"/>
      <c r="J115" s="44"/>
      <c r="K115" s="45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/>
      <c r="B116" s="38"/>
      <c r="C116" s="39"/>
      <c r="D116" s="40"/>
      <c r="E116" s="41"/>
      <c r="F116" s="41"/>
      <c r="G116" s="42"/>
      <c r="H116" s="43"/>
      <c r="I116" s="44"/>
      <c r="J116" s="44"/>
      <c r="K116" s="45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/>
      <c r="B117" s="38"/>
      <c r="C117" s="39"/>
      <c r="D117" s="40"/>
      <c r="E117" s="41"/>
      <c r="F117" s="41"/>
      <c r="G117" s="42"/>
      <c r="H117" s="43"/>
      <c r="I117" s="44"/>
      <c r="J117" s="44"/>
      <c r="K117" s="45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/>
      <c r="B118" s="38"/>
      <c r="C118" s="39"/>
      <c r="D118" s="40"/>
      <c r="E118" s="41"/>
      <c r="F118" s="41"/>
      <c r="G118" s="42"/>
      <c r="H118" s="43"/>
      <c r="I118" s="44"/>
      <c r="J118" s="44"/>
      <c r="K118" s="45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/>
      <c r="B119" s="38"/>
      <c r="C119" s="39"/>
      <c r="D119" s="40"/>
      <c r="E119" s="41"/>
      <c r="F119" s="41"/>
      <c r="G119" s="42"/>
      <c r="H119" s="43"/>
      <c r="I119" s="44"/>
      <c r="J119" s="44"/>
      <c r="K119" s="45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/>
      <c r="B120" s="38"/>
      <c r="C120" s="39"/>
      <c r="D120" s="40"/>
      <c r="E120" s="41"/>
      <c r="F120" s="41"/>
      <c r="G120" s="42"/>
      <c r="H120" s="43"/>
      <c r="I120" s="44"/>
      <c r="J120" s="44"/>
      <c r="K120" s="45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