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44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<sst xmlns="http://schemas.openxmlformats.org/spreadsheetml/2006/main" count="160" uniqueCount="113">
  <si>
    <t>Media 
Rango Población</t>
  </si>
  <si>
    <t>Media Estatal</t>
  </si>
  <si>
    <t>Importe</t>
  </si>
  <si>
    <t>% Var</t>
  </si>
  <si>
    <t>TOTAL CAPÍTULO /HABITANTE</t>
  </si>
  <si>
    <t>A</t>
  </si>
  <si>
    <t>C</t>
  </si>
  <si>
    <t>Fuente: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</si>
  <si>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</si>
  <si>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</si>
  <si>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</si>
  <si>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</si>
  <si>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</si>
  <si>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</si>
  <si>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</si>
  <si>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Gastos de edición y distribución</t>
  </si>
  <si>
    <t>Nº de Inmuebles</t>
  </si>
  <si>
    <t>Nombre Entidad</t>
  </si>
  <si>
    <t>25</t>
  </si>
  <si>
    <t>Año 1</t>
  </si>
  <si>
    <t>Nombre Provincia</t>
  </si>
  <si>
    <t>Nombre Comunidad</t>
  </si>
  <si>
    <t>Trabajos realizados por administraciones públicas y otras entidades públicas</t>
  </si>
  <si>
    <t>Tipo Clasificación</t>
  </si>
  <si>
    <t>Gastos de publicaciones</t>
  </si>
  <si>
    <t>Descripción Clasificación</t>
  </si>
  <si>
    <t>24</t>
  </si>
  <si>
    <t>Código Clasificación</t>
  </si>
  <si>
    <t>2</t>
  </si>
  <si>
    <t>Nivel desglose</t>
  </si>
  <si>
    <t>Informado Liquidación</t>
  </si>
  <si>
    <t>Censo Inmuebles</t>
  </si>
  <si>
    <t>Rango de Población</t>
  </si>
  <si>
    <t>240</t>
  </si>
  <si>
    <t>Datos del Rango de Población</t>
  </si>
  <si>
    <t>Datos del Estado</t>
  </si>
  <si>
    <t>Cuenta Código</t>
  </si>
  <si>
    <t>Cuenta Descripción</t>
  </si>
  <si>
    <t>Nº de Municipios</t>
  </si>
  <si>
    <t>Otras indemnizaciones</t>
  </si>
  <si>
    <t>233</t>
  </si>
  <si>
    <t>Locomoción</t>
  </si>
  <si>
    <t>231</t>
  </si>
  <si>
    <t>Dietas</t>
  </si>
  <si>
    <t>230</t>
  </si>
  <si>
    <t>Indemnizaciones por razón del servicio</t>
  </si>
  <si>
    <t>23</t>
  </si>
  <si>
    <t>Trabajos realizados por otras empresas y profesionales</t>
  </si>
  <si>
    <t>227</t>
  </si>
  <si>
    <t>Gastos diversos</t>
  </si>
  <si>
    <t>226</t>
  </si>
  <si>
    <t>Tributos</t>
  </si>
  <si>
    <t>225</t>
  </si>
  <si>
    <t>Primas de seguros</t>
  </si>
  <si>
    <t>224</t>
  </si>
  <si>
    <t>Transportes</t>
  </si>
  <si>
    <t>223</t>
  </si>
  <si>
    <t>Comunicaciones</t>
  </si>
  <si>
    <t>222</t>
  </si>
  <si>
    <t>Suministros</t>
  </si>
  <si>
    <t>221</t>
  </si>
  <si>
    <t>Material de oficina</t>
  </si>
  <si>
    <t>220</t>
  </si>
  <si>
    <t>Material, suministros y otros</t>
  </si>
  <si>
    <t>22</t>
  </si>
  <si>
    <t>Otro inmovilizado material</t>
  </si>
  <si>
    <t>219</t>
  </si>
  <si>
    <t>Equipos para procesos de información</t>
  </si>
  <si>
    <t>216</t>
  </si>
  <si>
    <t>Mobiliario</t>
  </si>
  <si>
    <t>215</t>
  </si>
  <si>
    <t>Elementos de transporte</t>
  </si>
  <si>
    <t>214</t>
  </si>
  <si>
    <t>Maquinaria, instalaciones técnicas y utillaje</t>
  </si>
  <si>
    <t>213</t>
  </si>
  <si>
    <t>Edificios y otras construcciones</t>
  </si>
  <si>
    <t>212</t>
  </si>
  <si>
    <t>Infraestructuras y bienes naturales</t>
  </si>
  <si>
    <t>210</t>
  </si>
  <si>
    <t>Reparaciones, mantenimiento y conservación</t>
  </si>
  <si>
    <t>21</t>
  </si>
  <si>
    <t>Cánones</t>
  </si>
  <si>
    <t>209</t>
  </si>
  <si>
    <t>Arrendamientos de otro inmovilizado material</t>
  </si>
  <si>
    <t>208</t>
  </si>
  <si>
    <t>Arrendamientos de equipos para procesos de información</t>
  </si>
  <si>
    <t>206</t>
  </si>
  <si>
    <t>Arrendamientos de mobiliario y enseres</t>
  </si>
  <si>
    <t>205</t>
  </si>
  <si>
    <t>Arrendamientos de material de transporte</t>
  </si>
  <si>
    <t>204</t>
  </si>
  <si>
    <t>Arrendamientos de maquinaria, instalaciones y utillaje</t>
  </si>
  <si>
    <t>203</t>
  </si>
  <si>
    <t>Arrendamientos de edificios y otras construcciones</t>
  </si>
  <si>
    <t>202</t>
  </si>
  <si>
    <t>Arrendamientos de terrenos y bienes naturales</t>
  </si>
  <si>
    <t>200</t>
  </si>
  <si>
    <t>Arrendamientos y cánones</t>
  </si>
  <si>
    <t>20</t>
  </si>
  <si>
    <t xml:space="preserve"> &gt; 50.000 y &lt;= 250.000</t>
  </si>
  <si>
    <t>CAP. II  GASTOS EN BIENES CORRIENTES Y SERVICIOS</t>
  </si>
  <si>
    <t>Económica de Gastos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</si>
  <si>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</si>
  <si>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</si>
  <si>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</si>
  <si>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</si>
  <si>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</si>
  <si>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</si>
  <si>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t>Este informe compara las partidas de gasto del capítulo II que el municipio realiza por habitante, a nivel de artículo y concepto comparando con la media nacional y la de los municipios de su rango de población. Esta comparación y detalle nos permitirá analizar en que partidas de gasto estamos por encima de la media y en cuales estamos por debajo. Este análisis nos facilita determinar puntos de mejora en las partidas de gasto para obtener ahorros.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</si>
  <si>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</si>
  <si>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Gastos</t>
    </r>
  </si>
  <si>
    <t>26</t>
  </si>
  <si>
    <t>Trabajos realizados por Instituciones sin fines de lucro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</si>
</sst>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25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theme="9" tint="-0.249870002269745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709993600845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7900038957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0" fontId="0" fillId="4" borderId="2" applyNumberFormat="0" applyFon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3" borderId="3" applyNumberFormat="0" applyAlignment="0" applyProtection="0"/>
    <xf numFmtId="0" fontId="7" fillId="0" borderId="0">
      <alignment/>
      <protection/>
    </xf>
    <xf numFmtId="177" fontId="7" fillId="0" borderId="0">
      <alignment/>
      <protection/>
    </xf>
  </cellStyleXfs>
  <cellXfs count="75">
    <xf numFmtId="0" fontId="0" fillId="0" borderId="0" xfId="0" applyFont="1"/>
    <xf numFmtId="0" fontId="14" fillId="7" borderId="4" xfId="20" applyFont="1" applyFill="1" applyBorder="1" applyAlignment="1">
      <alignment horizontal="center" vertical="center"/>
    </xf>
    <xf numFmtId="0" fontId="14" fillId="7" borderId="5" xfId="20" applyFont="1" applyFill="1" applyBorder="1" applyAlignment="1">
      <alignment horizontal="center" vertical="center"/>
    </xf>
    <xf numFmtId="0" fontId="15" fillId="0" borderId="6" xfId="0" applyFont="1" applyBorder="1"/>
    <xf numFmtId="0" fontId="14" fillId="7" borderId="7" xfId="20" applyFont="1" applyFill="1" applyBorder="1" applyAlignment="1">
      <alignment horizontal="center" vertical="center"/>
    </xf>
    <xf numFmtId="0" fontId="14" fillId="7" borderId="8" xfId="20" applyFont="1" applyFill="1" applyBorder="1" applyAlignment="1">
      <alignment horizontal="center" vertical="center"/>
    </xf>
    <xf numFmtId="0" fontId="14" fillId="7" borderId="9" xfId="20" applyFont="1" applyFill="1" applyBorder="1" applyAlignment="1">
      <alignment horizontal="center" vertical="center"/>
    </xf>
    <xf numFmtId="0" fontId="14" fillId="7" borderId="10" xfId="20" applyFont="1" applyFill="1" applyBorder="1" applyAlignment="1">
      <alignment horizontal="center" vertical="center"/>
    </xf>
    <xf numFmtId="0" fontId="15" fillId="0" borderId="10" xfId="0" applyFont="1" applyBorder="1"/>
    <xf numFmtId="0" fontId="14" fillId="7" borderId="11" xfId="20" applyFont="1" applyFill="1" applyBorder="1" applyAlignment="1">
      <alignment horizontal="center" vertical="center"/>
    </xf>
    <xf numFmtId="0" fontId="14" fillId="7" borderId="0" xfId="20" applyFont="1" applyFill="1" applyBorder="1" applyAlignment="1">
      <alignment horizontal="center" vertical="center"/>
    </xf>
    <xf numFmtId="0" fontId="16" fillId="3" borderId="12" xfId="21" applyFont="1" applyBorder="1"/>
    <xf numFmtId="0" fontId="16" fillId="3" borderId="13" xfId="21" applyFont="1" applyBorder="1"/>
    <xf numFmtId="0" fontId="18" fillId="4" borderId="14" xfId="22" applyFont="1" applyBorder="1"/>
    <xf numFmtId="0" fontId="17" fillId="3" borderId="15" xfId="21" applyFont="1" applyBorder="1"/>
    <xf numFmtId="3" fontId="17" fillId="3" borderId="16" xfId="21" applyNumberFormat="1" applyFont="1" applyBorder="1"/>
    <xf numFmtId="0" fontId="16" fillId="3" borderId="17" xfId="21" applyFont="1" applyBorder="1"/>
    <xf numFmtId="0" fontId="16" fillId="3" borderId="18" xfId="21" applyFont="1" applyBorder="1"/>
    <xf numFmtId="0" fontId="15" fillId="0" borderId="0" xfId="0" applyFont="1"/>
    <xf numFmtId="0" fontId="17" fillId="3" borderId="19" xfId="21" applyFont="1" applyBorder="1"/>
    <xf numFmtId="3" fontId="17" fillId="3" borderId="20" xfId="21" applyNumberFormat="1" applyFont="1" applyBorder="1"/>
    <xf numFmtId="0" fontId="16" fillId="3" borderId="21" xfId="21" applyFont="1" applyBorder="1"/>
    <xf numFmtId="0" fontId="16" fillId="3" borderId="22" xfId="21" applyFont="1" applyBorder="1"/>
    <xf numFmtId="14" fontId="16" fillId="3" borderId="23" xfId="21" applyNumberFormat="1" applyFont="1" applyBorder="1"/>
    <xf numFmtId="0" fontId="16" fillId="3" borderId="23" xfId="21" applyFont="1" applyBorder="1"/>
    <xf numFmtId="0" fontId="16" fillId="3" borderId="24" xfId="21" applyFont="1" applyBorder="1"/>
    <xf numFmtId="0" fontId="16" fillId="3" borderId="20" xfId="21" applyFont="1" applyBorder="1"/>
    <xf numFmtId="0" fontId="15" fillId="0" borderId="0" xfId="0" applyFont="1" applyBorder="1"/>
    <xf numFmtId="4" fontId="14" fillId="7" borderId="25" xfId="20" applyNumberFormat="1" applyFont="1" applyFill="1" applyBorder="1" applyAlignment="1">
      <alignment horizontal="center"/>
    </xf>
    <xf numFmtId="3" fontId="14" fillId="5" borderId="26" xfId="23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3" fontId="14" fillId="8" borderId="26" xfId="24" applyNumberFormat="1" applyFont="1" applyFill="1" applyBorder="1" applyAlignment="1">
      <alignment horizontal="center"/>
    </xf>
    <xf numFmtId="0" fontId="14" fillId="7" borderId="27" xfId="20" applyFont="1" applyFill="1" applyBorder="1" applyAlignment="1">
      <alignment horizontal="center"/>
    </xf>
    <xf numFmtId="3" fontId="14" fillId="5" borderId="25" xfId="23" applyNumberFormat="1" applyFont="1" applyBorder="1" applyAlignment="1">
      <alignment horizontal="center"/>
    </xf>
    <xf numFmtId="4" fontId="14" fillId="5" borderId="25" xfId="23" applyNumberFormat="1" applyFont="1" applyBorder="1" applyAlignment="1">
      <alignment horizontal="center"/>
    </xf>
    <xf numFmtId="3" fontId="14" fillId="8" borderId="25" xfId="24" applyNumberFormat="1" applyFont="1" applyFill="1" applyBorder="1" applyAlignment="1">
      <alignment horizontal="center"/>
    </xf>
    <xf numFmtId="4" fontId="14" fillId="8" borderId="25" xfId="24" applyNumberFormat="1" applyFont="1" applyFill="1" applyBorder="1" applyAlignment="1">
      <alignment horizontal="center"/>
    </xf>
    <xf numFmtId="0" fontId="12" fillId="3" borderId="3" xfId="25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28" xfId="25" applyNumberFormat="1" applyFont="1" applyBorder="1"/>
    <xf numFmtId="3" fontId="10" fillId="3" borderId="29" xfId="25" applyNumberFormat="1" applyFont="1" applyBorder="1"/>
    <xf numFmtId="3" fontId="10" fillId="3" borderId="3" xfId="25" applyNumberFormat="1" applyFont="1"/>
    <xf numFmtId="4" fontId="10" fillId="3" borderId="3" xfId="25" applyNumberFormat="1" applyFont="1"/>
    <xf numFmtId="49" fontId="0" fillId="0" borderId="0" xfId="0" applyNumberFormat="1" applyFont="1"/>
    <xf numFmtId="0" fontId="2" fillId="9" borderId="30" xfId="26" applyFont="1" applyFill="1" applyBorder="1">
      <alignment/>
      <protection/>
    </xf>
    <xf numFmtId="0" fontId="9" fillId="10" borderId="30" xfId="26" applyFont="1" applyFill="1" applyBorder="1" applyAlignment="1">
      <alignment horizontal="center" vertical="center" wrapText="1"/>
      <protection/>
    </xf>
    <xf numFmtId="0" fontId="9" fillId="10" borderId="30" xfId="26" applyFont="1" applyFill="1" applyBorder="1" applyAlignment="1">
      <alignment horizontal="center" vertical="center"/>
      <protection/>
    </xf>
    <xf numFmtId="0" fontId="8" fillId="9" borderId="30" xfId="26" applyFont="1" applyFill="1" applyBorder="1" applyAlignment="1">
      <alignment horizontal="center" vertical="center"/>
      <protection/>
    </xf>
    <xf numFmtId="3" fontId="4" fillId="11" borderId="30" xfId="27" applyNumberFormat="1" applyFont="1" applyFill="1" applyBorder="1" applyAlignment="1" applyProtection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3" fontId="4" fillId="12" borderId="30" xfId="27" applyNumberFormat="1" applyFont="1" applyFill="1" applyBorder="1" applyAlignment="1" applyProtection="1">
      <alignment horizontal="center" vertical="center"/>
      <protection/>
    </xf>
    <xf numFmtId="3" fontId="4" fillId="12" borderId="30" xfId="27" applyNumberFormat="1" applyFont="1" applyFill="1" applyBorder="1" applyAlignment="1" applyProtection="1">
      <alignment horizontal="left" vertical="center"/>
      <protection/>
    </xf>
    <xf numFmtId="4" fontId="2" fillId="12" borderId="30" xfId="26" applyNumberFormat="1" applyFont="1" applyFill="1" applyBorder="1" applyAlignment="1">
      <alignment horizontal="center" vertical="center"/>
      <protection/>
    </xf>
    <xf numFmtId="9" fontId="5" fillId="13" borderId="30" xfId="26" applyNumberFormat="1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center" vertical="center"/>
      <protection/>
    </xf>
    <xf numFmtId="0" fontId="2" fillId="0" borderId="30" xfId="26" applyFont="1" applyFill="1" applyBorder="1" applyAlignment="1">
      <alignment horizontal="center" vertical="center"/>
      <protection/>
    </xf>
    <xf numFmtId="0" fontId="2" fillId="0" borderId="30" xfId="26" applyFont="1" applyFill="1" applyBorder="1" applyAlignment="1">
      <alignment vertical="center"/>
      <protection/>
    </xf>
    <xf numFmtId="4" fontId="2" fillId="0" borderId="30" xfId="26" applyNumberFormat="1" applyFont="1" applyFill="1" applyBorder="1" applyAlignment="1">
      <alignment horizontal="center" vertical="center"/>
      <protection/>
    </xf>
    <xf numFmtId="9" fontId="5" fillId="3" borderId="30" xfId="26" applyNumberFormat="1" applyFont="1" applyFill="1" applyBorder="1" applyAlignment="1">
      <alignment horizontal="center" vertical="center"/>
      <protection/>
    </xf>
    <xf numFmtId="4" fontId="2" fillId="13" borderId="30" xfId="26" applyNumberFormat="1" applyFont="1" applyFill="1" applyBorder="1" applyAlignment="1">
      <alignment horizontal="center" vertical="center"/>
      <protection/>
    </xf>
    <xf numFmtId="3" fontId="4" fillId="12" borderId="30" xfId="27" applyNumberFormat="1" applyFont="1" applyFill="1" applyBorder="1" applyAlignment="1" applyProtection="1">
      <alignment horizontal="left" vertical="center" wrapText="1"/>
      <protection/>
    </xf>
    <xf numFmtId="0" fontId="3" fillId="14" borderId="0" xfId="26" applyFont="1" applyFill="1" applyAlignment="1">
      <alignment horizontal="right"/>
      <protection/>
    </xf>
    <xf numFmtId="0" fontId="2" fillId="14" borderId="0" xfId="26" applyFont="1" applyFill="1" applyBorder="1" applyAlignment="1">
      <alignment horizontal="left"/>
      <protection/>
    </xf>
    <xf numFmtId="0" fontId="0" fillId="0" borderId="0" xfId="0" applyFont="1"/>
    <xf numFmtId="0" fontId="22" fillId="0" borderId="31" xfId="0" applyFont="1" applyBorder="1" applyAlignment="1">
      <alignment/>
    </xf>
    <xf numFmtId="0" fontId="21" fillId="0" borderId="0" xfId="0" applyFont="1"/>
    <xf numFmtId="0" fontId="2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 wrapText="1"/>
    </xf>
    <xf numFmtId="0" fontId="20" fillId="0" borderId="33" xfId="0" applyFont="1" applyBorder="1" applyAlignment="1">
      <alignment/>
    </xf>
    <xf numFmtId="0" fontId="0" fillId="0" borderId="32" xfId="0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 4" xfId="26"/>
    <cellStyle name="Moneda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828675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73152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Cap. II por habitante: Comparativa de precios medios</a:t>
          </a:r>
        </a:p>
      </xdr:txBody>
    </xdr:sp>
    <xdr:clientData/>
  </xdr:twoCellAnchor>
  <xdr:twoCellAnchor editAs="oneCell">
    <xdr:from>
      <xdr:col>9</xdr:col>
      <xdr:colOff>438150</xdr:colOff>
      <xdr:row>1</xdr:row>
      <xdr:rowOff>47625</xdr:rowOff>
    </xdr:from>
    <xdr:to>
      <xdr:col>10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45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2.71428571428571" style="67" customWidth="1"/>
    <col min="3" max="3" width="4.71428571428571" style="67" customWidth="1"/>
    <col min="4" max="4" width="6.71428571428571" style="67" customWidth="1"/>
    <col min="5" max="5" width="49.7142857142857" style="67" customWidth="1"/>
    <col min="6" max="6" width="20.7142857142857" style="67" customWidth="1"/>
    <col min="7" max="10" width="12.7142857142857" style="67" customWidth="1"/>
    <col min="11" max="11" width="10.7142857142857" style="67"/>
  </cols>
  <sheetData>
    <row r="2" spans="2:11" ht="41" customHeight="1">
      <c r="B2" s="67"/>
      <c r="C2" s="67"/>
      <c r="D2" s="67"/>
      <c r="E2" s="67"/>
      <c r="F2" s="67"/>
      <c r="G2" s="67"/>
      <c r="H2" s="67"/>
      <c r="I2" s="67"/>
      <c r="J2" s="67"/>
      <c r="K2" t="s">
        <v>107</v>
      </c>
    </row>
    <row r="3" spans="2:11" ht="12.75">
      <c r="B3" s="69" t="s">
        <v>110</v>
      </c>
      <c r="C3" s="67"/>
      <c r="D3" s="67"/>
      <c r="E3" s="67"/>
      <c r="F3" s="67"/>
      <c r="G3" s="67"/>
      <c r="H3" s="67"/>
      <c r="I3" s="67"/>
      <c r="J3" s="67"/>
      <c r="K3"/>
    </row>
    <row r="4" spans="2:11" ht="30" customHeight="1" thickBot="1">
      <c r="B4" s="73" t="s">
        <v>109</v>
      </c>
      <c r="C4" s="67"/>
      <c r="D4" s="67"/>
      <c r="E4" s="67"/>
      <c r="F4" s="67"/>
      <c r="G4" s="67"/>
      <c r="H4" s="67"/>
      <c r="I4" s="67"/>
      <c r="J4" s="67"/>
      <c r="K4"/>
    </row>
    <row r="5" spans="2:11" ht="55" customHeight="1">
      <c r="B5" s="72" t="s">
        <v>108</v>
      </c>
      <c r="C5" s="74"/>
      <c r="D5" s="74"/>
      <c r="E5" s="74"/>
      <c r="F5" s="74"/>
      <c r="G5" s="74"/>
      <c r="H5" s="74"/>
      <c r="I5" s="74"/>
      <c r="J5" s="74"/>
      <c r="K5"/>
    </row>
    <row r="6" spans="2:11" ht="40" customHeight="1">
      <c r="B6" s="68" t="s">
        <v>104</v>
      </c>
      <c r="C6" s="67"/>
      <c r="D6" s="67"/>
      <c r="E6" s="67"/>
      <c r="F6" s="67"/>
      <c r="G6" s="67"/>
      <c r="H6" s="67"/>
      <c r="I6" s="67"/>
      <c r="J6" s="67"/>
      <c r="K6"/>
    </row>
    <row r="7" spans="2:11" ht="42" customHeight="1">
      <c r="B7" s="47"/>
      <c r="C7" s="47"/>
      <c r="D7" s="47"/>
      <c r="E7" s="47"/>
      <c r="F7" s="48" t="str">
        <f>CONCATENATE(Ctxt.MLD.NomMun,CHAR(10),"(",TEXT(Gen.ML.Pob.Mun.Anio1,"#.##0")," hab.)")</f>
        <v>Rozas de Madrid (Las)
(96.113 hab.)</v>
      </c>
      <c r="G7" s="48" t="s">
        <v>0</v>
      </c>
      <c r="H7" s="49"/>
      <c r="I7" s="49" t="s">
        <v>1</v>
      </c>
      <c r="J7" s="49"/>
      <c r="K7"/>
    </row>
    <row r="8" spans="2:11" ht="15" customHeight="1">
      <c r="B8" s="50"/>
      <c r="C8" s="50"/>
      <c r="D8" s="50"/>
      <c r="E8" s="50"/>
      <c r="F8" s="51" t="s">
        <v>2</v>
      </c>
      <c r="G8" s="51" t="s">
        <v>2</v>
      </c>
      <c r="H8" s="51" t="s">
        <v>3</v>
      </c>
      <c r="I8" s="51" t="s">
        <v>2</v>
      </c>
      <c r="J8" s="51" t="s">
        <v>3</v>
      </c>
      <c r="K8"/>
    </row>
    <row r="9" spans="2:11" ht="15" customHeight="1">
      <c r="B9" s="49" t="s">
        <v>4</v>
      </c>
      <c r="C9" s="49"/>
      <c r="D9" s="49"/>
      <c r="E9" s="49"/>
      <c r="F9" s="52">
        <f>M_Liquidacion_Detalle_2!C3/Gen.ML.Pob.Mun.Anio1</f>
        <v>450.53670658495724</v>
      </c>
      <c r="G9" s="52">
        <f>M_Liquidacion_Detalle_2!G3/M_Liquidacion_Detalle_2!E3</f>
        <v>341.30869553242673</v>
      </c>
      <c r="H9" s="53">
        <f>IFERROR((F9/G9)-1,"-")</f>
        <v>0.32002703852047953</v>
      </c>
      <c r="I9" s="52">
        <f>M_Liquidacion_Detalle_2!K3/M_Liquidacion_Detalle_2!I3</f>
        <v>371.26106067580253</v>
      </c>
      <c r="J9" s="53">
        <f>IFERROR((F9/I9)-1,"-")</f>
        <v>0.21353073162278347</v>
      </c>
      <c r="K9"/>
    </row>
    <row r="10" spans="2:11" ht="15" customHeight="1">
      <c r="B10" s="54" t="s">
        <v>5</v>
      </c>
      <c r="C10" s="54" t="str">
        <f>M_Liquidacion_Detalle_2!A4</f>
        <v>20</v>
      </c>
      <c r="D10" s="55" t="str">
        <f>M_Liquidacion_Detalle_2!B4</f>
        <v>Arrendamientos y cánones</v>
      </c>
      <c r="E10" s="55"/>
      <c r="F10" s="56">
        <f>M_Liquidacion_Detalle_2!C4/Gen.ML.Pob.Mun.Anio1</f>
        <v>8.1654660659848304</v>
      </c>
      <c r="G10" s="56">
        <f>M_Liquidacion_Detalle_2!G4/M_Liquidacion_Detalle_2!E4</f>
        <v>6.6214232916838931</v>
      </c>
      <c r="H10" s="57">
        <f>IFERROR((F10/G10)-1,"-")</f>
        <v>0.23318895444128485</v>
      </c>
      <c r="I10" s="56">
        <f>M_Liquidacion_Detalle_2!K4/M_Liquidacion_Detalle_2!I4</f>
        <v>7.9195566810650222</v>
      </c>
      <c r="J10" s="57">
        <f>IFERROR((F10/I10)-1,"-")</f>
        <v>0.031050902824871107</v>
      </c>
      <c r="K10"/>
    </row>
    <row r="11" spans="2:11" ht="15" customHeight="1">
      <c r="B11" s="58"/>
      <c r="C11" s="59" t="s">
        <v>6</v>
      </c>
      <c r="D11" s="59" t="str">
        <f>M_Liquidacion_Detalle_2!A5</f>
        <v>200</v>
      </c>
      <c r="E11" s="60" t="str">
        <f>M_Liquidacion_Detalle_2!B5</f>
        <v>Arrendamientos de terrenos y bienes naturales</v>
      </c>
      <c r="F11" s="61">
        <f>M_Liquidacion_Detalle_2!C5/Gen.ML.Pob.Mun.Anio1</f>
        <v>0</v>
      </c>
      <c r="G11" s="61">
        <f>M_Liquidacion_Detalle_2!G5/M_Liquidacion_Detalle_2!E5</f>
        <v>0.13743670492609467</v>
      </c>
      <c r="H11" s="62">
        <f>IFERROR((F11/G11)-1,"-")</f>
        <v>-1</v>
      </c>
      <c r="I11" s="61">
        <f>M_Liquidacion_Detalle_2!K5/M_Liquidacion_Detalle_2!I5</f>
        <v>0.50551469140359306</v>
      </c>
      <c r="J11" s="62">
        <f>IFERROR((F11/I11)-1,"-")</f>
        <v>-1</v>
      </c>
      <c r="K11"/>
    </row>
    <row r="12" spans="2:11" ht="15" customHeight="1">
      <c r="B12" s="58"/>
      <c r="C12" s="59" t="s">
        <v>6</v>
      </c>
      <c r="D12" s="59" t="str">
        <f>M_Liquidacion_Detalle_2!A6</f>
        <v>202</v>
      </c>
      <c r="E12" s="60" t="str">
        <f>M_Liquidacion_Detalle_2!B6</f>
        <v>Arrendamientos de edificios y otras construcciones</v>
      </c>
      <c r="F12" s="61">
        <f>M_Liquidacion_Detalle_2!C6/Gen.ML.Pob.Mun.Anio1</f>
        <v>0.23113460197892066</v>
      </c>
      <c r="G12" s="61">
        <f>M_Liquidacion_Detalle_2!G6/M_Liquidacion_Detalle_2!E6</f>
        <v>1.8409212655579723</v>
      </c>
      <c r="H12" s="62">
        <f>IFERROR((F12/G12)-1,"-")</f>
        <v>-0.87444623173014135</v>
      </c>
      <c r="I12" s="61">
        <f>M_Liquidacion_Detalle_2!K6/M_Liquidacion_Detalle_2!I6</f>
        <v>2.7786916320636954</v>
      </c>
      <c r="J12" s="62">
        <f>IFERROR((F12/I12)-1,"-")</f>
        <v>-0.91681890883039074</v>
      </c>
      <c r="K12"/>
    </row>
    <row r="13" spans="2:11" ht="15" customHeight="1">
      <c r="B13" s="58"/>
      <c r="C13" s="59" t="s">
        <v>6</v>
      </c>
      <c r="D13" s="59" t="str">
        <f>M_Liquidacion_Detalle_2!A7</f>
        <v>203</v>
      </c>
      <c r="E13" s="60" t="str">
        <f>M_Liquidacion_Detalle_2!B7</f>
        <v>Arrendamientos de maquinaria, instalaciones y utillaje</v>
      </c>
      <c r="F13" s="61">
        <f>M_Liquidacion_Detalle_2!C7/Gen.ML.Pob.Mun.Anio1</f>
        <v>2.2291958423938492</v>
      </c>
      <c r="G13" s="61">
        <f>M_Liquidacion_Detalle_2!G7/M_Liquidacion_Detalle_2!E7</f>
        <v>1.376681104288612</v>
      </c>
      <c r="H13" s="62">
        <f>IFERROR((F13/G13)-1,"-")</f>
        <v>0.61925360597272583</v>
      </c>
      <c r="I13" s="61">
        <f>M_Liquidacion_Detalle_2!K7/M_Liquidacion_Detalle_2!I7</f>
        <v>1.3679444813244743</v>
      </c>
      <c r="J13" s="62">
        <f>IFERROR((F13/I13)-1,"-")</f>
        <v>0.6295952597692358</v>
      </c>
      <c r="K13"/>
    </row>
    <row r="14" spans="2:11" ht="15" customHeight="1">
      <c r="B14" s="58"/>
      <c r="C14" s="59" t="s">
        <v>6</v>
      </c>
      <c r="D14" s="59" t="str">
        <f>M_Liquidacion_Detalle_2!A8</f>
        <v>204</v>
      </c>
      <c r="E14" s="60" t="str">
        <f>M_Liquidacion_Detalle_2!B8</f>
        <v>Arrendamientos de material de transporte</v>
      </c>
      <c r="F14" s="61">
        <f>M_Liquidacion_Detalle_2!C8/Gen.ML.Pob.Mun.Anio1</f>
        <v>2.4320656935066016</v>
      </c>
      <c r="G14" s="61">
        <f>M_Liquidacion_Detalle_2!G8/M_Liquidacion_Detalle_2!E8</f>
        <v>1.5454134100853631</v>
      </c>
      <c r="H14" s="62">
        <f>IFERROR((F14/G14)-1,"-")</f>
        <v>0.57373145440239393</v>
      </c>
      <c r="I14" s="61">
        <f>M_Liquidacion_Detalle_2!K8/M_Liquidacion_Detalle_2!I8</f>
        <v>2.0890289424439499</v>
      </c>
      <c r="J14" s="62">
        <f>IFERROR((F14/I14)-1,"-")</f>
        <v>0.16420871156592676</v>
      </c>
      <c r="K14"/>
    </row>
    <row r="15" spans="2:11" ht="15" customHeight="1">
      <c r="B15" s="58"/>
      <c r="C15" s="59" t="s">
        <v>6</v>
      </c>
      <c r="D15" s="59" t="str">
        <f>M_Liquidacion_Detalle_2!A9</f>
        <v>205</v>
      </c>
      <c r="E15" s="60" t="str">
        <f>M_Liquidacion_Detalle_2!B9</f>
        <v>Arrendamientos de mobiliario y enseres</v>
      </c>
      <c r="F15" s="61">
        <f>M_Liquidacion_Detalle_2!C9/Gen.ML.Pob.Mun.Anio1</f>
        <v>3.2730699281054592</v>
      </c>
      <c r="G15" s="61">
        <f>M_Liquidacion_Detalle_2!G9/M_Liquidacion_Detalle_2!E9</f>
        <v>0.24211777676364671</v>
      </c>
      <c r="H15" s="62">
        <f>IFERROR((F15/G15)-1,"-")</f>
        <v>12.518503151053638</v>
      </c>
      <c r="I15" s="61">
        <f>M_Liquidacion_Detalle_2!K9/M_Liquidacion_Detalle_2!I9</f>
        <v>0.33059925175552551</v>
      </c>
      <c r="J15" s="62">
        <f>IFERROR((F15/I15)-1,"-")</f>
        <v>8.9004154145087355</v>
      </c>
      <c r="K15"/>
    </row>
    <row r="16" spans="2:11" ht="15" customHeight="1">
      <c r="B16" s="58"/>
      <c r="C16" s="59" t="s">
        <v>6</v>
      </c>
      <c r="D16" s="59" t="str">
        <f>M_Liquidacion_Detalle_2!A10</f>
        <v>206</v>
      </c>
      <c r="E16" s="60" t="str">
        <f>M_Liquidacion_Detalle_2!B10</f>
        <v>Arrendamientos de equipos para procesos de información</v>
      </c>
      <c r="F16" s="61">
        <f>M_Liquidacion_Detalle_2!C10/Gen.ML.Pob.Mun.Anio1</f>
        <v>0</v>
      </c>
      <c r="G16" s="61">
        <f>M_Liquidacion_Detalle_2!G10/M_Liquidacion_Detalle_2!E10</f>
        <v>0.89592359623829698</v>
      </c>
      <c r="H16" s="62">
        <f>IFERROR((F16/G16)-1,"-")</f>
        <v>-1</v>
      </c>
      <c r="I16" s="61">
        <f>M_Liquidacion_Detalle_2!K10/M_Liquidacion_Detalle_2!I10</f>
        <v>0.94686891750495172</v>
      </c>
      <c r="J16" s="62">
        <f>IFERROR((F16/I16)-1,"-")</f>
        <v>-1</v>
      </c>
      <c r="K16"/>
    </row>
    <row r="17" spans="2:11" ht="15" customHeight="1">
      <c r="B17" s="58"/>
      <c r="C17" s="59" t="s">
        <v>6</v>
      </c>
      <c r="D17" s="59" t="str">
        <f>M_Liquidacion_Detalle_2!A11</f>
        <v>208</v>
      </c>
      <c r="E17" s="60" t="str">
        <f>M_Liquidacion_Detalle_2!B11</f>
        <v>Arrendamientos de otro inmovilizado material</v>
      </c>
      <c r="F17" s="61">
        <f>M_Liquidacion_Detalle_2!C11/Gen.ML.Pob.Mun.Anio1</f>
        <v>0</v>
      </c>
      <c r="G17" s="61">
        <f>M_Liquidacion_Detalle_2!G11/M_Liquidacion_Detalle_2!E11</f>
        <v>0.35627037454902966</v>
      </c>
      <c r="H17" s="62">
        <f>IFERROR((F17/G17)-1,"-")</f>
        <v>-1</v>
      </c>
      <c r="I17" s="61">
        <f>M_Liquidacion_Detalle_2!K11/M_Liquidacion_Detalle_2!I11</f>
        <v>0.54977151489851306</v>
      </c>
      <c r="J17" s="62">
        <f>IFERROR((F17/I17)-1,"-")</f>
        <v>-1</v>
      </c>
      <c r="K17"/>
    </row>
    <row r="18" spans="2:11" ht="15" customHeight="1">
      <c r="B18" s="58"/>
      <c r="C18" s="59" t="s">
        <v>6</v>
      </c>
      <c r="D18" s="59" t="str">
        <f>M_Liquidacion_Detalle_2!A12</f>
        <v>209</v>
      </c>
      <c r="E18" s="60" t="str">
        <f>M_Liquidacion_Detalle_2!B12</f>
        <v>Cánones</v>
      </c>
      <c r="F18" s="61">
        <f>M_Liquidacion_Detalle_2!C12/Gen.ML.Pob.Mun.Anio1</f>
        <v>0</v>
      </c>
      <c r="G18" s="61">
        <f>M_Liquidacion_Detalle_2!G12/M_Liquidacion_Detalle_2!E12</f>
        <v>2.0964681116570048</v>
      </c>
      <c r="H18" s="62">
        <f>IFERROR((F18/G18)-1,"-")</f>
        <v>-1</v>
      </c>
      <c r="I18" s="61">
        <f>M_Liquidacion_Detalle_2!K12/M_Liquidacion_Detalle_2!I12</f>
        <v>2.4279825772540109</v>
      </c>
      <c r="J18" s="62">
        <f>IFERROR((F18/I18)-1,"-")</f>
        <v>-1</v>
      </c>
      <c r="K18"/>
    </row>
    <row r="19" spans="2:11" ht="15" customHeight="1">
      <c r="B19" s="54" t="s">
        <v>5</v>
      </c>
      <c r="C19" s="54" t="str">
        <f>M_Liquidacion_Detalle_2!A13</f>
        <v>21</v>
      </c>
      <c r="D19" s="55" t="str">
        <f>M_Liquidacion_Detalle_2!B13</f>
        <v>Reparaciones, mantenimiento y conservación</v>
      </c>
      <c r="E19" s="55"/>
      <c r="F19" s="63">
        <f>M_Liquidacion_Detalle_2!C13/Gen.ML.Pob.Mun.Anio1</f>
        <v>17.295554815685701</v>
      </c>
      <c r="G19" s="63">
        <f>M_Liquidacion_Detalle_2!G13/M_Liquidacion_Detalle_2!E13</f>
        <v>29.764409094914743</v>
      </c>
      <c r="H19" s="57">
        <f>IFERROR((F19/G19)-1,"-")</f>
        <v>-0.41891825365884217</v>
      </c>
      <c r="I19" s="63">
        <f>M_Liquidacion_Detalle_2!K13/M_Liquidacion_Detalle_2!I13</f>
        <v>39.967000239599329</v>
      </c>
      <c r="J19" s="57">
        <f>IFERROR((F19/I19)-1,"-")</f>
        <v>-0.56725411684639626</v>
      </c>
      <c r="K19"/>
    </row>
    <row r="20" spans="2:11" ht="15" customHeight="1">
      <c r="B20" s="58"/>
      <c r="C20" s="59" t="s">
        <v>6</v>
      </c>
      <c r="D20" s="59" t="str">
        <f>M_Liquidacion_Detalle_2!A14</f>
        <v>210</v>
      </c>
      <c r="E20" s="60" t="str">
        <f>M_Liquidacion_Detalle_2!B14</f>
        <v>Infraestructuras y bienes naturales</v>
      </c>
      <c r="F20" s="61">
        <f>M_Liquidacion_Detalle_2!C14/Gen.ML.Pob.Mun.Anio1</f>
        <v>1.932451281304298</v>
      </c>
      <c r="G20" s="61">
        <f>M_Liquidacion_Detalle_2!G14/M_Liquidacion_Detalle_2!E14</f>
        <v>16.257824454818206</v>
      </c>
      <c r="H20" s="62">
        <f>IFERROR((F20/G20)-1,"-")</f>
        <v>-0.88113715419460126</v>
      </c>
      <c r="I20" s="61">
        <f>M_Liquidacion_Detalle_2!K14/M_Liquidacion_Detalle_2!I14</f>
        <v>22.695944969813731</v>
      </c>
      <c r="J20" s="62">
        <f>IFERROR((F20/I20)-1,"-")</f>
        <v>-0.91485477763210499</v>
      </c>
      <c r="K20"/>
    </row>
    <row r="21" spans="2:11" ht="15" customHeight="1">
      <c r="B21" s="58"/>
      <c r="C21" s="59" t="s">
        <v>6</v>
      </c>
      <c r="D21" s="59" t="str">
        <f>M_Liquidacion_Detalle_2!A15</f>
        <v>212</v>
      </c>
      <c r="E21" s="60" t="str">
        <f>M_Liquidacion_Detalle_2!B15</f>
        <v>Edificios y otras construcciones</v>
      </c>
      <c r="F21" s="61">
        <f>M_Liquidacion_Detalle_2!C15/Gen.ML.Pob.Mun.Anio1</f>
        <v>7.2469316325575104</v>
      </c>
      <c r="G21" s="61">
        <f>M_Liquidacion_Detalle_2!G15/M_Liquidacion_Detalle_2!E15</f>
        <v>6.4709666951316827</v>
      </c>
      <c r="H21" s="62">
        <f>IFERROR((F21/G21)-1,"-")</f>
        <v>0.11991484023702537</v>
      </c>
      <c r="I21" s="61">
        <f>M_Liquidacion_Detalle_2!K15/M_Liquidacion_Detalle_2!I15</f>
        <v>9.010996817710442</v>
      </c>
      <c r="J21" s="62">
        <f>IFERROR((F21/I21)-1,"-")</f>
        <v>-0.19576803996709813</v>
      </c>
      <c r="K21"/>
    </row>
    <row r="22" spans="2:11" ht="15" customHeight="1">
      <c r="B22" s="58"/>
      <c r="C22" s="59" t="s">
        <v>6</v>
      </c>
      <c r="D22" s="59" t="str">
        <f>M_Liquidacion_Detalle_2!A16</f>
        <v>213</v>
      </c>
      <c r="E22" s="60" t="str">
        <f>M_Liquidacion_Detalle_2!B16</f>
        <v>Maquinaria, instalaciones técnicas y utillaje</v>
      </c>
      <c r="F22" s="61">
        <f>M_Liquidacion_Detalle_2!C16/Gen.ML.Pob.Mun.Anio1</f>
        <v>7.4302869538980163</v>
      </c>
      <c r="G22" s="61">
        <f>M_Liquidacion_Detalle_2!G16/M_Liquidacion_Detalle_2!E16</f>
        <v>4.0904900435972253</v>
      </c>
      <c r="H22" s="62">
        <f>IFERROR((F22/G22)-1,"-")</f>
        <v>0.81647843527415942</v>
      </c>
      <c r="I22" s="61">
        <f>M_Liquidacion_Detalle_2!K16/M_Liquidacion_Detalle_2!I16</f>
        <v>5.4992205300093735</v>
      </c>
      <c r="J22" s="62">
        <f>IFERROR((F22/I22)-1,"-")</f>
        <v>0.35115275216746977</v>
      </c>
      <c r="K22"/>
    </row>
    <row r="23" spans="2:11" ht="15" customHeight="1">
      <c r="B23" s="58"/>
      <c r="C23" s="59" t="s">
        <v>6</v>
      </c>
      <c r="D23" s="59" t="str">
        <f>M_Liquidacion_Detalle_2!A17</f>
        <v>214</v>
      </c>
      <c r="E23" s="60" t="str">
        <f>M_Liquidacion_Detalle_2!B17</f>
        <v>Elementos de transporte</v>
      </c>
      <c r="F23" s="61">
        <f>M_Liquidacion_Detalle_2!C17/Gen.ML.Pob.Mun.Anio1</f>
        <v>0.55429327978525278</v>
      </c>
      <c r="G23" s="61">
        <f>M_Liquidacion_Detalle_2!G17/M_Liquidacion_Detalle_2!E17</f>
        <v>1.2067991279419266</v>
      </c>
      <c r="H23" s="62">
        <f>IFERROR((F23/G23)-1,"-")</f>
        <v>-0.5406913487495274</v>
      </c>
      <c r="I23" s="61">
        <f>M_Liquidacion_Detalle_2!K17/M_Liquidacion_Detalle_2!I17</f>
        <v>1.6389319415828869</v>
      </c>
      <c r="J23" s="62">
        <f>IFERROR((F23/I23)-1,"-")</f>
        <v>-0.66179603574635681</v>
      </c>
      <c r="K23"/>
    </row>
    <row r="24" spans="2:11" ht="15" customHeight="1">
      <c r="B24" s="58"/>
      <c r="C24" s="59" t="s">
        <v>6</v>
      </c>
      <c r="D24" s="59" t="str">
        <f>M_Liquidacion_Detalle_2!A18</f>
        <v>215</v>
      </c>
      <c r="E24" s="60" t="str">
        <f>M_Liquidacion_Detalle_2!B18</f>
        <v>Mobiliario</v>
      </c>
      <c r="F24" s="61">
        <f>M_Liquidacion_Detalle_2!C18/Gen.ML.Pob.Mun.Anio1</f>
        <v>0.10520148158937917</v>
      </c>
      <c r="G24" s="61">
        <f>M_Liquidacion_Detalle_2!G18/M_Liquidacion_Detalle_2!E18</f>
        <v>0.20358548316107994</v>
      </c>
      <c r="H24" s="62">
        <f>IFERROR((F24/G24)-1,"-")</f>
        <v>-0.48325646821221457</v>
      </c>
      <c r="I24" s="61">
        <f>M_Liquidacion_Detalle_2!K18/M_Liquidacion_Detalle_2!I18</f>
        <v>0.34093722158463535</v>
      </c>
      <c r="J24" s="62">
        <f>IFERROR((F24/I24)-1,"-")</f>
        <v>-0.69143444913284835</v>
      </c>
      <c r="K24"/>
    </row>
    <row r="25" spans="2:11" ht="15" customHeight="1">
      <c r="B25" s="58"/>
      <c r="C25" s="59" t="s">
        <v>6</v>
      </c>
      <c r="D25" s="59" t="str">
        <f>M_Liquidacion_Detalle_2!A19</f>
        <v>216</v>
      </c>
      <c r="E25" s="60" t="str">
        <f>M_Liquidacion_Detalle_2!B19</f>
        <v>Equipos para procesos de información</v>
      </c>
      <c r="F25" s="61">
        <f>M_Liquidacion_Detalle_2!C19/Gen.ML.Pob.Mun.Anio1</f>
        <v>0</v>
      </c>
      <c r="G25" s="61">
        <f>M_Liquidacion_Detalle_2!G19/M_Liquidacion_Detalle_2!E19</f>
        <v>1.5790258073417625</v>
      </c>
      <c r="H25" s="62">
        <f>IFERROR((F25/G25)-1,"-")</f>
        <v>-1</v>
      </c>
      <c r="I25" s="61">
        <f>M_Liquidacion_Detalle_2!K19/M_Liquidacion_Detalle_2!I19</f>
        <v>2.0077023678719623</v>
      </c>
      <c r="J25" s="62">
        <f>IFERROR((F25/I25)-1,"-")</f>
        <v>-1</v>
      </c>
      <c r="K25"/>
    </row>
    <row r="26" spans="2:11" ht="15" customHeight="1">
      <c r="B26" s="58"/>
      <c r="C26" s="59" t="s">
        <v>6</v>
      </c>
      <c r="D26" s="59" t="str">
        <f>M_Liquidacion_Detalle_2!A20</f>
        <v>219</v>
      </c>
      <c r="E26" s="60" t="str">
        <f>M_Liquidacion_Detalle_2!B20</f>
        <v>Otro inmovilizado material</v>
      </c>
      <c r="F26" s="61">
        <f>M_Liquidacion_Detalle_2!C20/Gen.ML.Pob.Mun.Anio1</f>
        <v>0.026390186551246971</v>
      </c>
      <c r="G26" s="61">
        <f>M_Liquidacion_Detalle_2!G20/M_Liquidacion_Detalle_2!E20</f>
        <v>1.3106686485786285</v>
      </c>
      <c r="H26" s="62">
        <f>IFERROR((F26/G26)-1,"-")</f>
        <v>-0.97986509665897159</v>
      </c>
      <c r="I26" s="61">
        <f>M_Liquidacion_Detalle_2!K20/M_Liquidacion_Detalle_2!I20</f>
        <v>1.6806552453473944</v>
      </c>
      <c r="J26" s="62">
        <f>IFERROR((F26/I26)-1,"-")</f>
        <v>-0.98429767995292095</v>
      </c>
      <c r="K26"/>
    </row>
    <row r="27" spans="2:11" ht="15" customHeight="1">
      <c r="B27" s="54" t="s">
        <v>5</v>
      </c>
      <c r="C27" s="54" t="str">
        <f>M_Liquidacion_Detalle_2!A21</f>
        <v>22</v>
      </c>
      <c r="D27" s="55" t="str">
        <f>M_Liquidacion_Detalle_2!B21</f>
        <v>Material, suministros y otros</v>
      </c>
      <c r="E27" s="55"/>
      <c r="F27" s="63">
        <f>M_Liquidacion_Detalle_2!C21/Gen.ML.Pob.Mun.Anio1</f>
        <v>420.86017521042942</v>
      </c>
      <c r="G27" s="63">
        <f>M_Liquidacion_Detalle_2!G21/M_Liquidacion_Detalle_2!E21</f>
        <v>299.18630408575387</v>
      </c>
      <c r="H27" s="57">
        <f>IFERROR((F27/G27)-1,"-")</f>
        <v>0.40668262371328656</v>
      </c>
      <c r="I27" s="63">
        <f>M_Liquidacion_Detalle_2!K21/M_Liquidacion_Detalle_2!I21</f>
        <v>317.87081759259922</v>
      </c>
      <c r="J27" s="57">
        <f>IFERROR((F27/I27)-1,"-")</f>
        <v>0.32399752326376507</v>
      </c>
      <c r="K27"/>
    </row>
    <row r="28" spans="2:11" ht="15" customHeight="1">
      <c r="B28" s="58"/>
      <c r="C28" s="59" t="s">
        <v>6</v>
      </c>
      <c r="D28" s="59" t="str">
        <f>M_Liquidacion_Detalle_2!A22</f>
        <v>220</v>
      </c>
      <c r="E28" s="60" t="str">
        <f>M_Liquidacion_Detalle_2!B22</f>
        <v>Material de oficina</v>
      </c>
      <c r="F28" s="61">
        <f>M_Liquidacion_Detalle_2!C22/Gen.ML.Pob.Mun.Anio1</f>
        <v>2.0621591251963833</v>
      </c>
      <c r="G28" s="61">
        <f>M_Liquidacion_Detalle_2!G22/M_Liquidacion_Detalle_2!E22</f>
        <v>1.5682926410246649</v>
      </c>
      <c r="H28" s="62">
        <f>IFERROR((F28/G28)-1,"-")</f>
        <v>0.31490709785454585</v>
      </c>
      <c r="I28" s="61">
        <f>M_Liquidacion_Detalle_2!K22/M_Liquidacion_Detalle_2!I22</f>
        <v>2.500456282128305</v>
      </c>
      <c r="J28" s="62">
        <f>IFERROR((F28/I28)-1,"-")</f>
        <v>-0.17528687066620408</v>
      </c>
      <c r="K28"/>
    </row>
    <row r="29" spans="2:11" ht="15" customHeight="1">
      <c r="B29" s="58"/>
      <c r="C29" s="59" t="s">
        <v>6</v>
      </c>
      <c r="D29" s="59" t="str">
        <f>M_Liquidacion_Detalle_2!A23</f>
        <v>221</v>
      </c>
      <c r="E29" s="60" t="str">
        <f>M_Liquidacion_Detalle_2!B23</f>
        <v>Suministros</v>
      </c>
      <c r="F29" s="61">
        <f>M_Liquidacion_Detalle_2!C23/Gen.ML.Pob.Mun.Anio1</f>
        <v>66.973704389624714</v>
      </c>
      <c r="G29" s="61">
        <f>M_Liquidacion_Detalle_2!G23/M_Liquidacion_Detalle_2!E23</f>
        <v>37.53035981931081</v>
      </c>
      <c r="H29" s="62">
        <f>IFERROR((F29/G29)-1,"-")</f>
        <v>0.78452071102084586</v>
      </c>
      <c r="I29" s="61">
        <f>M_Liquidacion_Detalle_2!K23/M_Liquidacion_Detalle_2!I23</f>
        <v>45.862453198266721</v>
      </c>
      <c r="J29" s="62">
        <f>IFERROR((F29/I29)-1,"-")</f>
        <v>0.46031665816245204</v>
      </c>
      <c r="K29"/>
    </row>
    <row r="30" spans="2:11" ht="15" customHeight="1">
      <c r="B30" s="58"/>
      <c r="C30" s="59" t="s">
        <v>6</v>
      </c>
      <c r="D30" s="59" t="str">
        <f>M_Liquidacion_Detalle_2!A24</f>
        <v>222</v>
      </c>
      <c r="E30" s="60" t="str">
        <f>M_Liquidacion_Detalle_2!B24</f>
        <v>Comunicaciones</v>
      </c>
      <c r="F30" s="61">
        <f>M_Liquidacion_Detalle_2!C24/Gen.ML.Pob.Mun.Anio1</f>
        <v>0.67475409153808541</v>
      </c>
      <c r="G30" s="61">
        <f>M_Liquidacion_Detalle_2!G24/M_Liquidacion_Detalle_2!E24</f>
        <v>4.5755676311851667</v>
      </c>
      <c r="H30" s="62">
        <f>IFERROR((F30/G30)-1,"-")</f>
        <v>-0.85253106370032827</v>
      </c>
      <c r="I30" s="61">
        <f>M_Liquidacion_Detalle_2!K24/M_Liquidacion_Detalle_2!I24</f>
        <v>5.2187250978677469</v>
      </c>
      <c r="J30" s="62">
        <f>IFERROR((F30/I30)-1,"-")</f>
        <v>-0.87070518586737311</v>
      </c>
      <c r="K30"/>
    </row>
    <row r="31" spans="2:11" ht="15" customHeight="1">
      <c r="B31" s="58"/>
      <c r="C31" s="59" t="s">
        <v>6</v>
      </c>
      <c r="D31" s="59" t="str">
        <f>M_Liquidacion_Detalle_2!A25</f>
        <v>223</v>
      </c>
      <c r="E31" s="60" t="str">
        <f>M_Liquidacion_Detalle_2!B25</f>
        <v>Transportes</v>
      </c>
      <c r="F31" s="61">
        <f>M_Liquidacion_Detalle_2!C25/Gen.ML.Pob.Mun.Anio1</f>
        <v>0.59288410516787537</v>
      </c>
      <c r="G31" s="61">
        <f>M_Liquidacion_Detalle_2!G25/M_Liquidacion_Detalle_2!E25</f>
        <v>0.51225606849506822</v>
      </c>
      <c r="H31" s="62">
        <f>IFERROR((F31/G31)-1,"-")</f>
        <v>0.1573979141129167</v>
      </c>
      <c r="I31" s="61">
        <f>M_Liquidacion_Detalle_2!K25/M_Liquidacion_Detalle_2!I25</f>
        <v>0.78654514538930254</v>
      </c>
      <c r="J31" s="62">
        <f>IFERROR((F31/I31)-1,"-")</f>
        <v>-0.24621732313352995</v>
      </c>
      <c r="K31"/>
    </row>
    <row r="32" spans="2:11" ht="15" customHeight="1">
      <c r="B32" s="58"/>
      <c r="C32" s="59" t="s">
        <v>6</v>
      </c>
      <c r="D32" s="59" t="str">
        <f>M_Liquidacion_Detalle_2!A26</f>
        <v>224</v>
      </c>
      <c r="E32" s="60" t="str">
        <f>M_Liquidacion_Detalle_2!B26</f>
        <v>Primas de seguros</v>
      </c>
      <c r="F32" s="61">
        <f>M_Liquidacion_Detalle_2!C26/Gen.ML.Pob.Mun.Anio1</f>
        <v>3.5820155442031778</v>
      </c>
      <c r="G32" s="61">
        <f>M_Liquidacion_Detalle_2!G26/M_Liquidacion_Detalle_2!E26</f>
        <v>2.3261121207760382</v>
      </c>
      <c r="H32" s="62">
        <f>IFERROR((F32/G32)-1,"-")</f>
        <v>0.53991525696884501</v>
      </c>
      <c r="I32" s="61">
        <f>M_Liquidacion_Detalle_2!K26/M_Liquidacion_Detalle_2!I26</f>
        <v>3.2984817576389509</v>
      </c>
      <c r="J32" s="62">
        <f>IFERROR((F32/I32)-1,"-")</f>
        <v>0.085958876658205341</v>
      </c>
      <c r="K32"/>
    </row>
    <row r="33" spans="2:11" ht="15" customHeight="1">
      <c r="B33" s="58"/>
      <c r="C33" s="59" t="s">
        <v>6</v>
      </c>
      <c r="D33" s="59" t="str">
        <f>M_Liquidacion_Detalle_2!A27</f>
        <v>225</v>
      </c>
      <c r="E33" s="60" t="str">
        <f>M_Liquidacion_Detalle_2!B27</f>
        <v>Tributos</v>
      </c>
      <c r="F33" s="61">
        <f>M_Liquidacion_Detalle_2!C27/Gen.ML.Pob.Mun.Anio1</f>
        <v>36.268651171017453</v>
      </c>
      <c r="G33" s="61">
        <f>M_Liquidacion_Detalle_2!G27/M_Liquidacion_Detalle_2!E27</f>
        <v>8.0986155663848258</v>
      </c>
      <c r="H33" s="62">
        <f>IFERROR((F33/G33)-1,"-")</f>
        <v>3.4783766896602506</v>
      </c>
      <c r="I33" s="61">
        <f>M_Liquidacion_Detalle_2!K27/M_Liquidacion_Detalle_2!I27</f>
        <v>5.317744697562877</v>
      </c>
      <c r="J33" s="62">
        <f>IFERROR((F33/I33)-1,"-")</f>
        <v>5.8203069597604751</v>
      </c>
      <c r="K33"/>
    </row>
    <row r="34" spans="2:11" ht="15" customHeight="1">
      <c r="B34" s="58"/>
      <c r="C34" s="59" t="s">
        <v>6</v>
      </c>
      <c r="D34" s="59" t="str">
        <f>M_Liquidacion_Detalle_2!A28</f>
        <v>226</v>
      </c>
      <c r="E34" s="60" t="str">
        <f>M_Liquidacion_Detalle_2!B28</f>
        <v>Gastos diversos</v>
      </c>
      <c r="F34" s="61">
        <f>M_Liquidacion_Detalle_2!C28/Gen.ML.Pob.Mun.Anio1</f>
        <v>15.353396939019696</v>
      </c>
      <c r="G34" s="61">
        <f>M_Liquidacion_Detalle_2!G28/M_Liquidacion_Detalle_2!E28</f>
        <v>25.003311579824135</v>
      </c>
      <c r="H34" s="62">
        <f>IFERROR((F34/G34)-1,"-")</f>
        <v>-0.38594546206396207</v>
      </c>
      <c r="I34" s="61">
        <f>M_Liquidacion_Detalle_2!K28/M_Liquidacion_Detalle_2!I28</f>
        <v>31.898691456400627</v>
      </c>
      <c r="J34" s="62">
        <f>IFERROR((F34/I34)-1,"-")</f>
        <v>-0.51868254658643798</v>
      </c>
      <c r="K34"/>
    </row>
    <row r="35" spans="2:11" ht="15" customHeight="1">
      <c r="B35" s="58"/>
      <c r="C35" s="59" t="s">
        <v>6</v>
      </c>
      <c r="D35" s="59" t="str">
        <f>M_Liquidacion_Detalle_2!A29</f>
        <v>227</v>
      </c>
      <c r="E35" s="60" t="str">
        <f>M_Liquidacion_Detalle_2!B29</f>
        <v>Trabajos realizados por otras empresas y profesionales</v>
      </c>
      <c r="F35" s="61">
        <f>M_Liquidacion_Detalle_2!C29/Gen.ML.Pob.Mun.Anio1</f>
        <v>295.35260984466203</v>
      </c>
      <c r="G35" s="61">
        <f>M_Liquidacion_Detalle_2!G29/M_Liquidacion_Detalle_2!E29</f>
        <v>220.01700271914228</v>
      </c>
      <c r="H35" s="62">
        <f>IFERROR((F35/G35)-1,"-")</f>
        <v>0.34240811480232591</v>
      </c>
      <c r="I35" s="61">
        <f>M_Liquidacion_Detalle_2!K29/M_Liquidacion_Detalle_2!I29</f>
        <v>223.94989787613309</v>
      </c>
      <c r="J35" s="62">
        <f>IFERROR((F35/I35)-1,"-")</f>
        <v>0.31883342053597108</v>
      </c>
      <c r="K35"/>
    </row>
    <row r="36" spans="2:11" ht="15" customHeight="1">
      <c r="B36" s="54" t="s">
        <v>5</v>
      </c>
      <c r="C36" s="54" t="str">
        <f>M_Liquidacion_Detalle_2!A30</f>
        <v>23</v>
      </c>
      <c r="D36" s="55" t="str">
        <f>M_Liquidacion_Detalle_2!B30</f>
        <v>Indemnizaciones por razón del servicio</v>
      </c>
      <c r="E36" s="55"/>
      <c r="F36" s="56">
        <f>M_Liquidacion_Detalle_2!C30/Gen.ML.Pob.Mun.Anio1</f>
        <v>4.2155104928573657</v>
      </c>
      <c r="G36" s="63">
        <f>M_Liquidacion_Detalle_2!G30/M_Liquidacion_Detalle_2!E30</f>
        <v>1.3063774435548923</v>
      </c>
      <c r="H36" s="57">
        <f>IFERROR((F36/G36)-1,"-")</f>
        <v>2.2268702385018142</v>
      </c>
      <c r="I36" s="63">
        <f>M_Liquidacion_Detalle_2!K30/M_Liquidacion_Detalle_2!I30</f>
        <v>2.4844059940669823</v>
      </c>
      <c r="J36" s="57">
        <f>IFERROR((F36/I36)-1,"-")</f>
        <v>0.69678808653836755</v>
      </c>
      <c r="K36"/>
    </row>
    <row r="37" spans="2:11" ht="15" customHeight="1">
      <c r="B37" s="58"/>
      <c r="C37" s="59" t="s">
        <v>6</v>
      </c>
      <c r="D37" s="59" t="str">
        <f>M_Liquidacion_Detalle_2!A31</f>
        <v>230</v>
      </c>
      <c r="E37" s="60" t="str">
        <f>M_Liquidacion_Detalle_2!B31</f>
        <v>Dietas</v>
      </c>
      <c r="F37" s="61">
        <f>M_Liquidacion_Detalle_2!C31/Gen.ML.Pob.Mun.Anio1</f>
        <v>0.057175928334356439</v>
      </c>
      <c r="G37" s="61">
        <f>M_Liquidacion_Detalle_2!G31/M_Liquidacion_Detalle_2!E31</f>
        <v>0.38991688154145143</v>
      </c>
      <c r="H37" s="62">
        <f>IFERROR((F37/G37)-1,"-")</f>
        <v>-0.85336380382320498</v>
      </c>
      <c r="I37" s="61">
        <f>M_Liquidacion_Detalle_2!K31/M_Liquidacion_Detalle_2!I31</f>
        <v>0.9198849046294536</v>
      </c>
      <c r="J37" s="62">
        <f>IFERROR((F37/I37)-1,"-")</f>
        <v>-0.93784447592670528</v>
      </c>
      <c r="K37"/>
    </row>
    <row r="38" spans="2:11" ht="15" customHeight="1">
      <c r="B38" s="58"/>
      <c r="C38" s="59" t="s">
        <v>6</v>
      </c>
      <c r="D38" s="59" t="str">
        <f>M_Liquidacion_Detalle_2!A32</f>
        <v>231</v>
      </c>
      <c r="E38" s="60" t="str">
        <f>M_Liquidacion_Detalle_2!B32</f>
        <v>Locomoción</v>
      </c>
      <c r="F38" s="61">
        <f>M_Liquidacion_Detalle_2!C32/Gen.ML.Pob.Mun.Anio1</f>
        <v>0</v>
      </c>
      <c r="G38" s="61">
        <f>M_Liquidacion_Detalle_2!G32/M_Liquidacion_Detalle_2!E32</f>
        <v>0.090619158023873964</v>
      </c>
      <c r="H38" s="62">
        <f>IFERROR((F38/G38)-1,"-")</f>
        <v>-1</v>
      </c>
      <c r="I38" s="61">
        <f>M_Liquidacion_Detalle_2!K32/M_Liquidacion_Detalle_2!I32</f>
        <v>0.24713010543932862</v>
      </c>
      <c r="J38" s="62">
        <f>IFERROR((F38/I38)-1,"-")</f>
        <v>-1</v>
      </c>
      <c r="K38"/>
    </row>
    <row r="39" spans="2:11" ht="15" customHeight="1">
      <c r="B39" s="58"/>
      <c r="C39" s="59" t="s">
        <v>6</v>
      </c>
      <c r="D39" s="59" t="str">
        <f>M_Liquidacion_Detalle_2!A33</f>
        <v>233</v>
      </c>
      <c r="E39" s="60" t="str">
        <f>M_Liquidacion_Detalle_2!B33</f>
        <v>Otras indemnizaciones</v>
      </c>
      <c r="F39" s="61">
        <f>M_Liquidacion_Detalle_2!C33/Gen.ML.Pob.Mun.Anio1</f>
        <v>4.1583345645230096</v>
      </c>
      <c r="G39" s="61">
        <f>M_Liquidacion_Detalle_2!G33/M_Liquidacion_Detalle_2!E33</f>
        <v>0.95319930511950135</v>
      </c>
      <c r="H39" s="62">
        <f>IFERROR((F39/G39)-1,"-")</f>
        <v>3.3625027233960108</v>
      </c>
      <c r="I39" s="61">
        <f>M_Liquidacion_Detalle_2!K33/M_Liquidacion_Detalle_2!I33</f>
        <v>1.640039742079024</v>
      </c>
      <c r="J39" s="62">
        <f>IFERROR((F39/I39)-1,"-")</f>
        <v>1.5355084135044352</v>
      </c>
      <c r="K39"/>
    </row>
    <row r="40" spans="2:11" ht="15" customHeight="1">
      <c r="B40" s="54" t="s">
        <v>5</v>
      </c>
      <c r="C40" s="54" t="str">
        <f>M_Liquidacion_Detalle_2!A34</f>
        <v>24</v>
      </c>
      <c r="D40" s="55" t="str">
        <f>M_Liquidacion_Detalle_2!B34</f>
        <v>Gastos de publicaciones</v>
      </c>
      <c r="E40" s="55"/>
      <c r="F40" s="56">
        <f>M_Liquidacion_Detalle_2!C34/Gen.ML.Pob.Mun.Anio1</f>
        <v>0</v>
      </c>
      <c r="G40" s="63">
        <f>M_Liquidacion_Detalle_2!G34/M_Liquidacion_Detalle_2!E34</f>
        <v>0.15000394334840159</v>
      </c>
      <c r="H40" s="57">
        <f>IFERROR((F40/G40)-1,"-")</f>
        <v>-1</v>
      </c>
      <c r="I40" s="63">
        <f>M_Liquidacion_Detalle_2!K34/M_Liquidacion_Detalle_2!I34</f>
        <v>0.15757444069465562</v>
      </c>
      <c r="J40" s="57">
        <f>IFERROR((F40/I40)-1,"-")</f>
        <v>-1</v>
      </c>
      <c r="K40"/>
    </row>
    <row r="41" spans="2:11" ht="15" customHeight="1">
      <c r="B41" s="58"/>
      <c r="C41" s="59" t="s">
        <v>6</v>
      </c>
      <c r="D41" s="59" t="str">
        <f>M_Liquidacion_Detalle_2!A35</f>
        <v>240</v>
      </c>
      <c r="E41" s="60" t="str">
        <f>M_Liquidacion_Detalle_2!B35</f>
        <v>Gastos de edición y distribución</v>
      </c>
      <c r="F41" s="61">
        <f>M_Liquidacion_Detalle_2!C35/Gen.ML.Pob.Mun.Anio1</f>
        <v>0</v>
      </c>
      <c r="G41" s="61">
        <f>M_Liquidacion_Detalle_2!G35/M_Liquidacion_Detalle_2!E35</f>
        <v>0.15000394334840159</v>
      </c>
      <c r="H41" s="62">
        <f>IFERROR((F41/G41)-1,"-")</f>
        <v>-1</v>
      </c>
      <c r="I41" s="61">
        <f>M_Liquidacion_Detalle_2!K35/M_Liquidacion_Detalle_2!I35</f>
        <v>0.15757444069465562</v>
      </c>
      <c r="J41" s="62">
        <f>IFERROR((F41/I41)-1,"-")</f>
        <v>-1</v>
      </c>
      <c r="K41"/>
    </row>
    <row r="42" spans="2:11" ht="30" customHeight="1">
      <c r="B42" s="54" t="s">
        <v>5</v>
      </c>
      <c r="C42" s="54" t="str">
        <f>M_Liquidacion_Detalle_2!A36</f>
        <v>25</v>
      </c>
      <c r="D42" s="64" t="str">
        <f>M_Liquidacion_Detalle_2!B36</f>
        <v>Trabajos realizados por administraciones públicas y otras entidades públicas</v>
      </c>
      <c r="E42" s="64"/>
      <c r="F42" s="56">
        <f>M_Liquidacion_Detalle_2!C36/Gen.ML.Pob.Mun.Anio1</f>
        <v>0</v>
      </c>
      <c r="G42" s="63">
        <f>M_Liquidacion_Detalle_2!G36/M_Liquidacion_Detalle_2!E36</f>
        <v>17.547414107608137</v>
      </c>
      <c r="H42" s="57">
        <f>IFERROR((F42/G42)-1,"-")</f>
        <v>-1</v>
      </c>
      <c r="I42" s="63">
        <f>M_Liquidacion_Detalle_2!K36/M_Liquidacion_Detalle_2!I36</f>
        <v>11.959324175553444</v>
      </c>
      <c r="J42" s="57">
        <f>IFERROR((F42/I42)-1,"-")</f>
        <v>-1</v>
      </c>
      <c r="K42"/>
    </row>
    <row r="43" spans="2:11" ht="15" customHeight="1">
      <c r="B43" s="54" t="s">
        <v>5</v>
      </c>
      <c r="C43" s="54" t="str">
        <f>M_Liquidacion_Detalle_2!A37</f>
        <v>26</v>
      </c>
      <c r="D43" s="55" t="str">
        <f>M_Liquidacion_Detalle_2!B37</f>
        <v>Trabajos realizados por Instituciones sin fines de lucro</v>
      </c>
      <c r="E43" s="55"/>
      <c r="F43" s="56">
        <f>M_Liquidacion_Detalle_2!C37/Gen.ML.Pob.Mun.Anio1</f>
        <v>0</v>
      </c>
      <c r="G43" s="63">
        <f>M_Liquidacion_Detalle_2!G37/M_Liquidacion_Detalle_2!E37</f>
        <v>1.0529840440527984</v>
      </c>
      <c r="H43" s="57">
        <f>IFERROR((F43/G43)-1,"-")</f>
        <v>-1</v>
      </c>
      <c r="I43" s="63">
        <f>M_Liquidacion_Detalle_2!K37/M_Liquidacion_Detalle_2!I37</f>
        <v>1.3778823802130711</v>
      </c>
      <c r="J43" s="57">
        <f>IFERROR((F43/I43)-1,"-")</f>
        <v>-1</v>
      </c>
      <c r="K43"/>
    </row>
    <row r="44" spans="2:11" ht="15" customHeight="1">
      <c r="B44" s="65" t="str">
        <f>CONCATENATE("Datos de liquidación de ",Ctxt.MLD.Anio1)</f>
        <v>Datos de liquidación de 2020</v>
      </c>
      <c r="C44" s="65"/>
      <c r="D44" s="65"/>
      <c r="E44" s="65"/>
      <c r="F44" s="65"/>
      <c r="G44" s="65"/>
      <c r="H44" s="65"/>
      <c r="I44" s="65"/>
      <c r="J44" s="65"/>
      <c r="K44"/>
    </row>
    <row r="45" spans="2:11" ht="15" customHeight="1">
      <c r="B45" s="66" t="s">
        <v>7</v>
      </c>
      <c r="C45" s="66"/>
      <c r="D45" s="66"/>
      <c r="E45" s="66"/>
      <c r="F45" s="66"/>
      <c r="G45" s="66"/>
      <c r="H45" s="66"/>
      <c r="I45" s="66"/>
      <c r="J45" s="66"/>
      <c r="K45"/>
    </row>
  </sheetData>
  <mergeCells count="15">
    <mergeCell ref="G7:H7"/>
    <mergeCell ref="I7:J7"/>
    <mergeCell ref="B45:J45"/>
    <mergeCell ref="B44:J44"/>
    <mergeCell ref="D10:E10"/>
    <mergeCell ref="B9:E9"/>
    <mergeCell ref="D19:E19"/>
    <mergeCell ref="D27:E27"/>
    <mergeCell ref="D36:E36"/>
    <mergeCell ref="D40:E40"/>
    <mergeCell ref="D42:E42"/>
    <mergeCell ref="D43:E43"/>
    <mergeCell ref="B6:J6"/>
    <mergeCell ref="B2:J2"/>
    <mergeCell ref="B5:J5"/>
  </mergeCells>
  <printOptions horizontalCentered="1"/>
  <pageMargins left="0" right="0" top="0.393700787401575" bottom="0.314960634614539" header="0.314960634614539" footer="0.314960634614539"/>
  <pageSetup orientation="portrait" paperSize="9" scale="76" r:id="rId2"/>
  <ignoredErrors>
    <ignoredError sqref="A1:K45" numberStoredAsText="1"/>
    <ignoredError sqref="A1:K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8</v>
      </c>
      <c r="B1" s="2"/>
      <c r="D1" s="3"/>
      <c r="E1" s="4" t="s">
        <v>9</v>
      </c>
      <c r="F1" s="5" t="s">
        <v>10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11</v>
      </c>
      <c r="B3" s="12" t="s">
        <v>106</v>
      </c>
      <c r="D3" s="13" t="s">
        <v>12</v>
      </c>
      <c r="E3" s="14" t="s">
        <v>13</v>
      </c>
      <c r="F3" s="15">
        <v>96113</v>
      </c>
    </row>
    <row r="4" spans="1:6" ht="15.75" thickBot="1">
      <c r="A4" s="16" t="s">
        <v>14</v>
      </c>
      <c r="B4" s="17" t="s">
        <v>105</v>
      </c>
      <c r="D4" s="18"/>
      <c r="E4" s="19" t="s">
        <v>16</v>
      </c>
      <c r="F4" s="20">
        <v>36098</v>
      </c>
    </row>
    <row r="5" spans="1:4" ht="15">
      <c r="A5" s="16" t="s">
        <v>17</v>
      </c>
      <c r="B5" s="17" t="s">
        <v>104</v>
      </c>
      <c r="D5" s="18"/>
    </row>
    <row r="6" spans="1:4" ht="15">
      <c r="A6" s="16" t="s">
        <v>19</v>
      </c>
      <c r="B6" s="17">
        <v>2020</v>
      </c>
      <c r="D6" s="18"/>
    </row>
    <row r="7" spans="1:4" ht="15">
      <c r="A7" s="16" t="s">
        <v>20</v>
      </c>
      <c r="B7" s="17" t="s">
        <v>103</v>
      </c>
      <c r="D7" s="18"/>
    </row>
    <row r="8" spans="1:4" ht="15">
      <c r="A8" s="16" t="s">
        <v>21</v>
      </c>
      <c r="B8" s="17" t="s">
        <v>102</v>
      </c>
      <c r="D8" s="18"/>
    </row>
    <row r="9" spans="1:4" ht="15">
      <c r="A9" s="16" t="s">
        <v>23</v>
      </c>
      <c r="B9" s="17" t="s">
        <v>101</v>
      </c>
      <c r="D9" s="18"/>
    </row>
    <row r="10" spans="1:4" ht="15">
      <c r="A10" s="16" t="s">
        <v>25</v>
      </c>
      <c r="B10" s="17" t="s">
        <v>100</v>
      </c>
      <c r="D10" s="18"/>
    </row>
    <row r="11" spans="1:4" ht="15">
      <c r="A11" s="16" t="s">
        <v>27</v>
      </c>
      <c r="B11" s="17" t="s">
        <v>28</v>
      </c>
      <c r="D11" s="18"/>
    </row>
    <row r="12" spans="1:4" ht="15">
      <c r="A12" s="16" t="s">
        <v>29</v>
      </c>
      <c r="B12" s="21">
        <v>2</v>
      </c>
      <c r="D12" s="18"/>
    </row>
    <row r="13" spans="1:4" ht="15">
      <c r="A13" s="22" t="s">
        <v>30</v>
      </c>
      <c r="B13" s="23">
        <v>44400</v>
      </c>
      <c r="D13" s="18"/>
    </row>
    <row r="14" spans="1:4" ht="15">
      <c r="A14" s="22" t="s">
        <v>31</v>
      </c>
      <c r="B14" s="24">
        <v>2011</v>
      </c>
      <c r="D14" s="18"/>
    </row>
    <row r="15" spans="1:4" ht="15.75" thickBot="1">
      <c r="A15" s="25" t="s">
        <v>32</v>
      </c>
      <c r="B15" s="26" t="s">
        <v>99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10</v>
      </c>
      <c r="D1" s="29" t="s">
        <v>34</v>
      </c>
      <c r="E1" s="30"/>
      <c r="F1" s="30"/>
      <c r="G1" s="31"/>
      <c r="H1" s="32" t="s">
        <v>35</v>
      </c>
      <c r="I1" s="30"/>
      <c r="J1" s="30"/>
      <c r="K1" s="30"/>
    </row>
    <row r="2" spans="1:11" ht="15.75" thickBot="1">
      <c r="A2" s="33" t="s">
        <v>36</v>
      </c>
      <c r="B2" s="33" t="s">
        <v>37</v>
      </c>
      <c r="C2" s="28" t="s">
        <v>2</v>
      </c>
      <c r="D2" s="29" t="s">
        <v>38</v>
      </c>
      <c r="E2" s="34" t="s">
        <v>13</v>
      </c>
      <c r="F2" s="34" t="s">
        <v>16</v>
      </c>
      <c r="G2" s="35" t="s">
        <v>2</v>
      </c>
      <c r="H2" s="32" t="s">
        <v>38</v>
      </c>
      <c r="I2" s="36" t="s">
        <v>13</v>
      </c>
      <c r="J2" s="36" t="s">
        <v>16</v>
      </c>
      <c r="K2" s="37" t="s">
        <v>2</v>
      </c>
    </row>
    <row r="3" spans="1:20" ht="15">
      <c r="A3" s="38" t="s">
        <v>28</v>
      </c>
      <c r="B3" s="38" t="s">
        <v>100</v>
      </c>
      <c r="C3" s="39">
        <v>43302434.479999997</v>
      </c>
      <c r="D3" s="40">
        <v>118</v>
      </c>
      <c r="E3" s="41">
        <v>12584483</v>
      </c>
      <c r="F3" s="41">
        <v>6366643</v>
      </c>
      <c r="G3" s="42">
        <v>4295193476.6800003</v>
      </c>
      <c r="H3" s="43">
        <v>5885</v>
      </c>
      <c r="I3" s="44">
        <v>40558623</v>
      </c>
      <c r="J3" s="44">
        <v>22391763</v>
      </c>
      <c r="K3" s="45">
        <v>15057837394.530001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98</v>
      </c>
      <c r="B4" s="38" t="s">
        <v>97</v>
      </c>
      <c r="C4" s="39">
        <v>784807.43999999994</v>
      </c>
      <c r="D4" s="40">
        <v>118</v>
      </c>
      <c r="E4" s="41">
        <v>12584483</v>
      </c>
      <c r="F4" s="41">
        <v>6366643</v>
      </c>
      <c r="G4" s="42">
        <v>83327188.849999994</v>
      </c>
      <c r="H4" s="43">
        <v>3751</v>
      </c>
      <c r="I4" s="44">
        <v>39426491</v>
      </c>
      <c r="J4" s="44">
        <v>21447970</v>
      </c>
      <c r="K4" s="45">
        <v>312240330.20999998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96</v>
      </c>
      <c r="B5" s="38" t="s">
        <v>95</v>
      </c>
      <c r="C5" s="39"/>
      <c r="D5" s="40">
        <v>38</v>
      </c>
      <c r="E5" s="41">
        <v>4310920</v>
      </c>
      <c r="F5" s="41">
        <v>2209909</v>
      </c>
      <c r="G5" s="42">
        <v>592478.64000000001</v>
      </c>
      <c r="H5" s="43">
        <v>835</v>
      </c>
      <c r="I5" s="44">
        <v>13148063</v>
      </c>
      <c r="J5" s="44">
        <v>7276302</v>
      </c>
      <c r="K5" s="45">
        <v>6646539.0099999998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94</v>
      </c>
      <c r="B6" s="38" t="s">
        <v>93</v>
      </c>
      <c r="C6" s="39">
        <v>22215.040000000001</v>
      </c>
      <c r="D6" s="40">
        <v>112</v>
      </c>
      <c r="E6" s="41">
        <v>12106976</v>
      </c>
      <c r="F6" s="41">
        <v>6152707</v>
      </c>
      <c r="G6" s="42">
        <v>22287989.579999998</v>
      </c>
      <c r="H6" s="43">
        <v>1327</v>
      </c>
      <c r="I6" s="44">
        <v>33490862</v>
      </c>
      <c r="J6" s="44">
        <v>17856982</v>
      </c>
      <c r="K6" s="45">
        <v>93060777.989999995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92</v>
      </c>
      <c r="B7" s="38" t="s">
        <v>91</v>
      </c>
      <c r="C7" s="39">
        <v>214254.70000000001</v>
      </c>
      <c r="D7" s="40">
        <v>109</v>
      </c>
      <c r="E7" s="41">
        <v>11796264</v>
      </c>
      <c r="F7" s="41">
        <v>5962658</v>
      </c>
      <c r="G7" s="42">
        <v>16239693.75</v>
      </c>
      <c r="H7" s="43">
        <v>1994</v>
      </c>
      <c r="I7" s="44">
        <v>34026244</v>
      </c>
      <c r="J7" s="44">
        <v>18236504</v>
      </c>
      <c r="K7" s="45">
        <v>46546012.700000003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90</v>
      </c>
      <c r="B8" s="38" t="s">
        <v>89</v>
      </c>
      <c r="C8" s="39">
        <v>233753.13</v>
      </c>
      <c r="D8" s="40">
        <v>109</v>
      </c>
      <c r="E8" s="41">
        <v>11638867</v>
      </c>
      <c r="F8" s="41">
        <v>5913941</v>
      </c>
      <c r="G8" s="42">
        <v>17986861.140000001</v>
      </c>
      <c r="H8" s="43">
        <v>1135</v>
      </c>
      <c r="I8" s="44">
        <v>31958013</v>
      </c>
      <c r="J8" s="44">
        <v>17012815</v>
      </c>
      <c r="K8" s="45">
        <v>66761214.100000001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88</v>
      </c>
      <c r="B9" s="38" t="s">
        <v>87</v>
      </c>
      <c r="C9" s="39">
        <v>314584.57000000001</v>
      </c>
      <c r="D9" s="40">
        <v>61</v>
      </c>
      <c r="E9" s="41">
        <v>6860827</v>
      </c>
      <c r="F9" s="41">
        <v>3524156</v>
      </c>
      <c r="G9" s="42">
        <v>1661128.1799999999</v>
      </c>
      <c r="H9" s="43">
        <v>675</v>
      </c>
      <c r="I9" s="44">
        <v>21579578</v>
      </c>
      <c r="J9" s="44">
        <v>11413792</v>
      </c>
      <c r="K9" s="45">
        <v>7134192.3399999999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86</v>
      </c>
      <c r="B10" s="38" t="s">
        <v>85</v>
      </c>
      <c r="C10" s="39">
        <v>0</v>
      </c>
      <c r="D10" s="40">
        <v>83</v>
      </c>
      <c r="E10" s="41">
        <v>9281009</v>
      </c>
      <c r="F10" s="41">
        <v>4643978</v>
      </c>
      <c r="G10" s="42">
        <v>8315074.96</v>
      </c>
      <c r="H10" s="43">
        <v>971</v>
      </c>
      <c r="I10" s="44">
        <v>25526223</v>
      </c>
      <c r="J10" s="44">
        <v>13413358</v>
      </c>
      <c r="K10" s="45">
        <v>24169987.140000001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84</v>
      </c>
      <c r="B11" s="38" t="s">
        <v>83</v>
      </c>
      <c r="C11" s="39"/>
      <c r="D11" s="40">
        <v>49</v>
      </c>
      <c r="E11" s="41">
        <v>5926941</v>
      </c>
      <c r="F11" s="41">
        <v>2935827</v>
      </c>
      <c r="G11" s="42">
        <v>2111593.4900000002</v>
      </c>
      <c r="H11" s="43">
        <v>401</v>
      </c>
      <c r="I11" s="44">
        <v>17436673</v>
      </c>
      <c r="J11" s="44">
        <v>8947293</v>
      </c>
      <c r="K11" s="45">
        <v>9586186.1300000008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82</v>
      </c>
      <c r="B12" s="38" t="s">
        <v>81</v>
      </c>
      <c r="C12" s="39"/>
      <c r="D12" s="40">
        <v>67</v>
      </c>
      <c r="E12" s="41">
        <v>6741037</v>
      </c>
      <c r="F12" s="41">
        <v>3343430</v>
      </c>
      <c r="G12" s="42">
        <v>14132369.109999999</v>
      </c>
      <c r="H12" s="43">
        <v>1787</v>
      </c>
      <c r="I12" s="44">
        <v>24026293</v>
      </c>
      <c r="J12" s="44">
        <v>12862277</v>
      </c>
      <c r="K12" s="45">
        <v>58335420.799999997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80</v>
      </c>
      <c r="B13" s="38" t="s">
        <v>79</v>
      </c>
      <c r="C13" s="39">
        <v>1662327.6599999999</v>
      </c>
      <c r="D13" s="40">
        <v>118</v>
      </c>
      <c r="E13" s="41">
        <v>12584483</v>
      </c>
      <c r="F13" s="41">
        <v>6366643</v>
      </c>
      <c r="G13" s="42">
        <v>374569700.25999999</v>
      </c>
      <c r="H13" s="43">
        <v>5840</v>
      </c>
      <c r="I13" s="44">
        <v>40551032</v>
      </c>
      <c r="J13" s="44">
        <v>22383139</v>
      </c>
      <c r="K13" s="45">
        <v>1620703105.6600001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78</v>
      </c>
      <c r="B14" s="38" t="s">
        <v>77</v>
      </c>
      <c r="C14" s="39">
        <v>185733.69</v>
      </c>
      <c r="D14" s="40">
        <v>113</v>
      </c>
      <c r="E14" s="41">
        <v>12053273</v>
      </c>
      <c r="F14" s="41">
        <v>6126633</v>
      </c>
      <c r="G14" s="42">
        <v>195959996.53999999</v>
      </c>
      <c r="H14" s="43">
        <v>5509</v>
      </c>
      <c r="I14" s="44">
        <v>37587952</v>
      </c>
      <c r="J14" s="44">
        <v>20830571</v>
      </c>
      <c r="K14" s="45">
        <v>853094090.12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76</v>
      </c>
      <c r="B15" s="38" t="s">
        <v>75</v>
      </c>
      <c r="C15" s="39">
        <v>696524.33999999997</v>
      </c>
      <c r="D15" s="40">
        <v>117</v>
      </c>
      <c r="E15" s="41">
        <v>12500725</v>
      </c>
      <c r="F15" s="41">
        <v>6326169</v>
      </c>
      <c r="G15" s="42">
        <v>80891775.140000001</v>
      </c>
      <c r="H15" s="43">
        <v>5175</v>
      </c>
      <c r="I15" s="44">
        <v>40131169</v>
      </c>
      <c r="J15" s="44">
        <v>22060210</v>
      </c>
      <c r="K15" s="45">
        <v>361621836.14999998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74</v>
      </c>
      <c r="B16" s="38" t="s">
        <v>73</v>
      </c>
      <c r="C16" s="39">
        <v>714147.17000000004</v>
      </c>
      <c r="D16" s="40">
        <v>116</v>
      </c>
      <c r="E16" s="41">
        <v>12429690</v>
      </c>
      <c r="F16" s="41">
        <v>6291202</v>
      </c>
      <c r="G16" s="42">
        <v>50843523.189999998</v>
      </c>
      <c r="H16" s="43">
        <v>4787</v>
      </c>
      <c r="I16" s="44">
        <v>39471000</v>
      </c>
      <c r="J16" s="44">
        <v>21617159</v>
      </c>
      <c r="K16" s="45">
        <v>217059733.53999999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72</v>
      </c>
      <c r="B17" s="38" t="s">
        <v>71</v>
      </c>
      <c r="C17" s="39">
        <v>53274.790000000001</v>
      </c>
      <c r="D17" s="40">
        <v>118</v>
      </c>
      <c r="E17" s="41">
        <v>12584483</v>
      </c>
      <c r="F17" s="41">
        <v>6366643</v>
      </c>
      <c r="G17" s="42">
        <v>15186943.109999999</v>
      </c>
      <c r="H17" s="43">
        <v>2991</v>
      </c>
      <c r="I17" s="44">
        <v>38960912</v>
      </c>
      <c r="J17" s="44">
        <v>21132728</v>
      </c>
      <c r="K17" s="45">
        <v>63854283.149999999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70</v>
      </c>
      <c r="B18" s="38" t="s">
        <v>69</v>
      </c>
      <c r="C18" s="39">
        <v>10111.23</v>
      </c>
      <c r="D18" s="40">
        <v>93</v>
      </c>
      <c r="E18" s="41">
        <v>10367381</v>
      </c>
      <c r="F18" s="41">
        <v>5220532</v>
      </c>
      <c r="G18" s="42">
        <v>2110648.27</v>
      </c>
      <c r="H18" s="43">
        <v>2195</v>
      </c>
      <c r="I18" s="44">
        <v>31644491</v>
      </c>
      <c r="J18" s="44">
        <v>16924587</v>
      </c>
      <c r="K18" s="45">
        <v>10788784.84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68</v>
      </c>
      <c r="B19" s="38" t="s">
        <v>67</v>
      </c>
      <c r="C19" s="39">
        <v>0</v>
      </c>
      <c r="D19" s="40">
        <v>113</v>
      </c>
      <c r="E19" s="41">
        <v>11951599</v>
      </c>
      <c r="F19" s="41">
        <v>6064473</v>
      </c>
      <c r="G19" s="42">
        <v>18871883.260000002</v>
      </c>
      <c r="H19" s="43">
        <v>3236</v>
      </c>
      <c r="I19" s="44">
        <v>36001651</v>
      </c>
      <c r="J19" s="44">
        <v>19477744</v>
      </c>
      <c r="K19" s="45">
        <v>72280599.959999993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66</v>
      </c>
      <c r="B20" s="38" t="s">
        <v>65</v>
      </c>
      <c r="C20" s="39">
        <v>2536.4400000000001</v>
      </c>
      <c r="D20" s="40">
        <v>74</v>
      </c>
      <c r="E20" s="41">
        <v>8167534</v>
      </c>
      <c r="F20" s="41">
        <v>4118721</v>
      </c>
      <c r="G20" s="42">
        <v>10704930.75</v>
      </c>
      <c r="H20" s="43">
        <v>1155</v>
      </c>
      <c r="I20" s="44">
        <v>24992501</v>
      </c>
      <c r="J20" s="44">
        <v>13230339</v>
      </c>
      <c r="K20" s="45">
        <v>42003777.899999999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64</v>
      </c>
      <c r="B21" s="38" t="s">
        <v>63</v>
      </c>
      <c r="C21" s="39">
        <v>40450134.020000003</v>
      </c>
      <c r="D21" s="40">
        <v>118</v>
      </c>
      <c r="E21" s="41">
        <v>12584483</v>
      </c>
      <c r="F21" s="41">
        <v>6366643</v>
      </c>
      <c r="G21" s="42">
        <v>3765104957.5999999</v>
      </c>
      <c r="H21" s="43">
        <v>5885</v>
      </c>
      <c r="I21" s="44">
        <v>40558623</v>
      </c>
      <c r="J21" s="44">
        <v>22391763</v>
      </c>
      <c r="K21" s="45">
        <v>12892402653.440001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62</v>
      </c>
      <c r="B22" s="38" t="s">
        <v>61</v>
      </c>
      <c r="C22" s="39">
        <v>198200.29999999999</v>
      </c>
      <c r="D22" s="40">
        <v>118</v>
      </c>
      <c r="E22" s="41">
        <v>12584483</v>
      </c>
      <c r="F22" s="41">
        <v>6366643</v>
      </c>
      <c r="G22" s="42">
        <v>19736152.079999998</v>
      </c>
      <c r="H22" s="43">
        <v>5780</v>
      </c>
      <c r="I22" s="44">
        <v>40509257</v>
      </c>
      <c r="J22" s="44">
        <v>22341974</v>
      </c>
      <c r="K22" s="45">
        <v>101291626.15000001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60</v>
      </c>
      <c r="B23" s="38" t="s">
        <v>59</v>
      </c>
      <c r="C23" s="39">
        <v>6437043.6500000004</v>
      </c>
      <c r="D23" s="40">
        <v>118</v>
      </c>
      <c r="E23" s="41">
        <v>12584483</v>
      </c>
      <c r="F23" s="41">
        <v>6366643</v>
      </c>
      <c r="G23" s="42">
        <v>472300175.13</v>
      </c>
      <c r="H23" s="43">
        <v>5861</v>
      </c>
      <c r="I23" s="44">
        <v>40547697</v>
      </c>
      <c r="J23" s="44">
        <v>22381023</v>
      </c>
      <c r="K23" s="45">
        <v>1859616855.96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58</v>
      </c>
      <c r="B24" s="38" t="s">
        <v>57</v>
      </c>
      <c r="C24" s="39">
        <v>64852.639999999999</v>
      </c>
      <c r="D24" s="40">
        <v>118</v>
      </c>
      <c r="E24" s="41">
        <v>12584483</v>
      </c>
      <c r="F24" s="41">
        <v>6366643</v>
      </c>
      <c r="G24" s="42">
        <v>57581153.07</v>
      </c>
      <c r="H24" s="43">
        <v>5727</v>
      </c>
      <c r="I24" s="44">
        <v>40487547</v>
      </c>
      <c r="J24" s="44">
        <v>22321549</v>
      </c>
      <c r="K24" s="45">
        <v>211293377.68000001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56</v>
      </c>
      <c r="B25" s="38" t="s">
        <v>55</v>
      </c>
      <c r="C25" s="39">
        <v>56983.870000000003</v>
      </c>
      <c r="D25" s="40">
        <v>100</v>
      </c>
      <c r="E25" s="41">
        <v>10994777</v>
      </c>
      <c r="F25" s="41">
        <v>5559424</v>
      </c>
      <c r="G25" s="42">
        <v>5632141.2400000002</v>
      </c>
      <c r="H25" s="43">
        <v>1882</v>
      </c>
      <c r="I25" s="44">
        <v>32359052</v>
      </c>
      <c r="J25" s="44">
        <v>17284953</v>
      </c>
      <c r="K25" s="45">
        <v>25451855.260000002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54</v>
      </c>
      <c r="B26" s="38" t="s">
        <v>53</v>
      </c>
      <c r="C26" s="39">
        <v>344278.26000000001</v>
      </c>
      <c r="D26" s="40">
        <v>118</v>
      </c>
      <c r="E26" s="41">
        <v>12584483</v>
      </c>
      <c r="F26" s="41">
        <v>6366643</v>
      </c>
      <c r="G26" s="42">
        <v>29272918.440000001</v>
      </c>
      <c r="H26" s="43">
        <v>5648</v>
      </c>
      <c r="I26" s="44">
        <v>40462690</v>
      </c>
      <c r="J26" s="44">
        <v>22295757</v>
      </c>
      <c r="K26" s="45">
        <v>133465444.83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52</v>
      </c>
      <c r="B27" s="38" t="s">
        <v>51</v>
      </c>
      <c r="C27" s="39">
        <v>3485888.8700000001</v>
      </c>
      <c r="D27" s="40">
        <v>111</v>
      </c>
      <c r="E27" s="41">
        <v>11993215</v>
      </c>
      <c r="F27" s="41">
        <v>6066632</v>
      </c>
      <c r="G27" s="42">
        <v>97128437.689999998</v>
      </c>
      <c r="H27" s="43">
        <v>4322</v>
      </c>
      <c r="I27" s="44">
        <v>36215941</v>
      </c>
      <c r="J27" s="44">
        <v>19865285</v>
      </c>
      <c r="K27" s="45">
        <v>192587128.22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50</v>
      </c>
      <c r="B28" s="38" t="s">
        <v>49</v>
      </c>
      <c r="C28" s="39">
        <v>1475661.04</v>
      </c>
      <c r="D28" s="40">
        <v>118</v>
      </c>
      <c r="E28" s="41">
        <v>12584483</v>
      </c>
      <c r="F28" s="41">
        <v>6366643</v>
      </c>
      <c r="G28" s="42">
        <v>314653749.51999998</v>
      </c>
      <c r="H28" s="43">
        <v>5823</v>
      </c>
      <c r="I28" s="44">
        <v>40548156</v>
      </c>
      <c r="J28" s="44">
        <v>22377695</v>
      </c>
      <c r="K28" s="45">
        <v>1293433117.3699999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48</v>
      </c>
      <c r="B29" s="38" t="s">
        <v>47</v>
      </c>
      <c r="C29" s="39">
        <v>28387225.390000001</v>
      </c>
      <c r="D29" s="40">
        <v>118</v>
      </c>
      <c r="E29" s="41">
        <v>12584483</v>
      </c>
      <c r="F29" s="41">
        <v>6366643</v>
      </c>
      <c r="G29" s="42">
        <v>2768800230.4299998</v>
      </c>
      <c r="H29" s="43">
        <v>5758</v>
      </c>
      <c r="I29" s="44">
        <v>40523632</v>
      </c>
      <c r="J29" s="44">
        <v>22353628</v>
      </c>
      <c r="K29" s="45">
        <v>9075263247.9699993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46</v>
      </c>
      <c r="B30" s="38" t="s">
        <v>45</v>
      </c>
      <c r="C30" s="39">
        <v>405165.35999999999</v>
      </c>
      <c r="D30" s="40">
        <v>118</v>
      </c>
      <c r="E30" s="41">
        <v>12584483</v>
      </c>
      <c r="F30" s="41">
        <v>6366643</v>
      </c>
      <c r="G30" s="42">
        <v>16440084.73</v>
      </c>
      <c r="H30" s="43">
        <v>5457</v>
      </c>
      <c r="I30" s="44">
        <v>40452601</v>
      </c>
      <c r="J30" s="44">
        <v>22288622</v>
      </c>
      <c r="K30" s="45">
        <v>100500684.40000001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44</v>
      </c>
      <c r="B31" s="38" t="s">
        <v>43</v>
      </c>
      <c r="C31" s="39">
        <v>5495.3500000000004</v>
      </c>
      <c r="D31" s="40">
        <v>115</v>
      </c>
      <c r="E31" s="41">
        <v>12190433</v>
      </c>
      <c r="F31" s="41">
        <v>6163528</v>
      </c>
      <c r="G31" s="42">
        <v>4753255.6200000001</v>
      </c>
      <c r="H31" s="43">
        <v>4435</v>
      </c>
      <c r="I31" s="44">
        <v>39089322</v>
      </c>
      <c r="J31" s="44">
        <v>21433208</v>
      </c>
      <c r="K31" s="45">
        <v>35957677.240000002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42</v>
      </c>
      <c r="B32" s="38" t="s">
        <v>41</v>
      </c>
      <c r="C32" s="39">
        <v>0</v>
      </c>
      <c r="D32" s="40">
        <v>111</v>
      </c>
      <c r="E32" s="41">
        <v>11687291</v>
      </c>
      <c r="F32" s="41">
        <v>5929370</v>
      </c>
      <c r="G32" s="42">
        <v>1059092.47</v>
      </c>
      <c r="H32" s="43">
        <v>4196</v>
      </c>
      <c r="I32" s="44">
        <v>36792059</v>
      </c>
      <c r="J32" s="44">
        <v>20197511</v>
      </c>
      <c r="K32" s="45">
        <v>9092425.4199999999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40</v>
      </c>
      <c r="B33" s="38" t="s">
        <v>39</v>
      </c>
      <c r="C33" s="39">
        <v>399670.01000000001</v>
      </c>
      <c r="D33" s="40">
        <v>104</v>
      </c>
      <c r="E33" s="41">
        <v>11149543</v>
      </c>
      <c r="F33" s="41">
        <v>5631918</v>
      </c>
      <c r="G33" s="42">
        <v>10627736.640000001</v>
      </c>
      <c r="H33" s="43">
        <v>2590</v>
      </c>
      <c r="I33" s="44">
        <v>33810511</v>
      </c>
      <c r="J33" s="44">
        <v>18290285</v>
      </c>
      <c r="K33" s="45">
        <v>55450581.740000002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26</v>
      </c>
      <c r="B34" s="38" t="s">
        <v>24</v>
      </c>
      <c r="C34" s="39"/>
      <c r="D34" s="40">
        <v>30</v>
      </c>
      <c r="E34" s="41">
        <v>3408271</v>
      </c>
      <c r="F34" s="41">
        <v>1860446</v>
      </c>
      <c r="G34" s="42">
        <v>511254.09000000003</v>
      </c>
      <c r="H34" s="43">
        <v>340</v>
      </c>
      <c r="I34" s="44">
        <v>13929377</v>
      </c>
      <c r="J34" s="44">
        <v>7343847</v>
      </c>
      <c r="K34" s="45">
        <v>2194913.79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33</v>
      </c>
      <c r="B35" s="38" t="s">
        <v>15</v>
      </c>
      <c r="C35" s="39"/>
      <c r="D35" s="40">
        <v>30</v>
      </c>
      <c r="E35" s="41">
        <v>3408271</v>
      </c>
      <c r="F35" s="41">
        <v>1860446</v>
      </c>
      <c r="G35" s="42">
        <v>511254.09000000003</v>
      </c>
      <c r="H35" s="43">
        <v>340</v>
      </c>
      <c r="I35" s="44">
        <v>13929377</v>
      </c>
      <c r="J35" s="44">
        <v>7343847</v>
      </c>
      <c r="K35" s="45">
        <v>2194913.79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18</v>
      </c>
      <c r="B36" s="38" t="s">
        <v>22</v>
      </c>
      <c r="C36" s="39"/>
      <c r="D36" s="40">
        <v>28</v>
      </c>
      <c r="E36" s="41">
        <v>3058449</v>
      </c>
      <c r="F36" s="41">
        <v>1511009</v>
      </c>
      <c r="G36" s="42">
        <v>53667871.130000003</v>
      </c>
      <c r="H36" s="43">
        <v>651</v>
      </c>
      <c r="I36" s="44">
        <v>9944550</v>
      </c>
      <c r="J36" s="44">
        <v>5094669</v>
      </c>
      <c r="K36" s="45">
        <v>118930097.23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111</v>
      </c>
      <c r="B37" s="38" t="s">
        <v>112</v>
      </c>
      <c r="C37" s="39"/>
      <c r="D37" s="40">
        <v>15</v>
      </c>
      <c r="E37" s="41">
        <v>1493299</v>
      </c>
      <c r="F37" s="41">
        <v>724043</v>
      </c>
      <c r="G37" s="42">
        <v>1572420.02</v>
      </c>
      <c r="H37" s="43">
        <v>195</v>
      </c>
      <c r="I37" s="44">
        <v>7885731</v>
      </c>
      <c r="J37" s="44">
        <v>4022202</v>
      </c>
      <c r="K37" s="45">
        <v>10865609.800000001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/>
      <c r="B38" s="38"/>
      <c r="C38" s="39"/>
      <c r="D38" s="40"/>
      <c r="E38" s="41"/>
      <c r="F38" s="41"/>
      <c r="G38" s="42"/>
      <c r="H38" s="43"/>
      <c r="I38" s="44"/>
      <c r="J38" s="44"/>
      <c r="K38" s="45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/>
      <c r="B39" s="38"/>
      <c r="C39" s="39"/>
      <c r="D39" s="40"/>
      <c r="E39" s="41"/>
      <c r="F39" s="41"/>
      <c r="G39" s="42"/>
      <c r="H39" s="43"/>
      <c r="I39" s="44"/>
      <c r="J39" s="44"/>
      <c r="K39" s="45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/>
      <c r="B40" s="38"/>
      <c r="C40" s="39"/>
      <c r="D40" s="40"/>
      <c r="E40" s="41"/>
      <c r="F40" s="41"/>
      <c r="G40" s="42"/>
      <c r="H40" s="43"/>
      <c r="I40" s="44"/>
      <c r="J40" s="44"/>
      <c r="K40" s="45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/>
      <c r="B41" s="38"/>
      <c r="C41" s="39"/>
      <c r="D41" s="40"/>
      <c r="E41" s="41"/>
      <c r="F41" s="41"/>
      <c r="G41" s="42"/>
      <c r="H41" s="43"/>
      <c r="I41" s="44"/>
      <c r="J41" s="44"/>
      <c r="K41" s="45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/>
      <c r="B42" s="38"/>
      <c r="C42" s="39"/>
      <c r="D42" s="40"/>
      <c r="E42" s="41"/>
      <c r="F42" s="41"/>
      <c r="G42" s="42"/>
      <c r="H42" s="43"/>
      <c r="I42" s="44"/>
      <c r="J42" s="44"/>
      <c r="K42" s="45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/>
      <c r="B43" s="38"/>
      <c r="C43" s="39"/>
      <c r="D43" s="40"/>
      <c r="E43" s="41"/>
      <c r="F43" s="41"/>
      <c r="G43" s="42"/>
      <c r="H43" s="43"/>
      <c r="I43" s="44"/>
      <c r="J43" s="44"/>
      <c r="K43" s="45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/>
      <c r="B44" s="38"/>
      <c r="C44" s="39"/>
      <c r="D44" s="40"/>
      <c r="E44" s="41"/>
      <c r="F44" s="41"/>
      <c r="G44" s="42"/>
      <c r="H44" s="43"/>
      <c r="I44" s="44"/>
      <c r="J44" s="44"/>
      <c r="K44" s="45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/>
      <c r="B45" s="38"/>
      <c r="C45" s="39"/>
      <c r="D45" s="40"/>
      <c r="E45" s="41"/>
      <c r="F45" s="41"/>
      <c r="G45" s="42"/>
      <c r="H45" s="43"/>
      <c r="I45" s="44"/>
      <c r="J45" s="44"/>
      <c r="K45" s="45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/>
      <c r="B46" s="38"/>
      <c r="C46" s="39"/>
      <c r="D46" s="40"/>
      <c r="E46" s="41"/>
      <c r="F46" s="41"/>
      <c r="G46" s="42"/>
      <c r="H46" s="43"/>
      <c r="I46" s="44"/>
      <c r="J46" s="44"/>
      <c r="K46" s="45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/>
      <c r="B47" s="38"/>
      <c r="C47" s="39"/>
      <c r="D47" s="40"/>
      <c r="E47" s="41"/>
      <c r="F47" s="41"/>
      <c r="G47" s="42"/>
      <c r="H47" s="43"/>
      <c r="I47" s="44"/>
      <c r="J47" s="44"/>
      <c r="K47" s="45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/>
      <c r="B48" s="38"/>
      <c r="C48" s="39"/>
      <c r="D48" s="40"/>
      <c r="E48" s="41"/>
      <c r="F48" s="41"/>
      <c r="G48" s="42"/>
      <c r="H48" s="43"/>
      <c r="I48" s="44"/>
      <c r="J48" s="44"/>
      <c r="K48" s="45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/>
      <c r="B49" s="38"/>
      <c r="C49" s="39"/>
      <c r="D49" s="40"/>
      <c r="E49" s="41"/>
      <c r="F49" s="41"/>
      <c r="G49" s="42"/>
      <c r="H49" s="43"/>
      <c r="I49" s="44"/>
      <c r="J49" s="44"/>
      <c r="K49" s="45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/>
      <c r="B50" s="38"/>
      <c r="C50" s="39"/>
      <c r="D50" s="40"/>
      <c r="E50" s="41"/>
      <c r="F50" s="41"/>
      <c r="G50" s="42"/>
      <c r="H50" s="43"/>
      <c r="I50" s="44"/>
      <c r="J50" s="44"/>
      <c r="K50" s="45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