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B21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<sst xmlns="http://schemas.openxmlformats.org/spreadsheetml/2006/main" count="125" uniqueCount="98">
  <si>
    <t>MEDIAS</t>
  </si>
  <si>
    <t>RANGO
POBLACIÓN</t>
  </si>
  <si>
    <t>ESTATAL</t>
  </si>
  <si>
    <t>LIQUIDEZ INMEDIATA</t>
  </si>
  <si>
    <t>FÓRMULA</t>
  </si>
  <si>
    <t xml:space="preserve"> - Indica el porcentaje de pagos pendientes que el municipio podría
   liquidar de forma inmediata con los fondos que dispone.</t>
  </si>
  <si>
    <t>Fondos líquidos</t>
  </si>
  <si>
    <t>·</t>
  </si>
  <si>
    <t>Obligaciones pendientes 
de pago</t>
  </si>
  <si>
    <t>SOLVENCIA A CORTO PLAZO</t>
  </si>
  <si>
    <t xml:space="preserve"> - Refleja la capacidad del municipio a corto plazo para atender el pago
   de sus deudas. 
 - Cuando este indicador presente valores superiores al 100%, podremos
   decir que a priori tiene capacidad para atender sus obligaciones a corto plazo,
   quedando pendiente determinar el saldo de dudoso cobro y los ajustes de GAFA.</t>
  </si>
  <si>
    <t>Fondos líquidos 
+ 
Dchos ptes cobro</t>
  </si>
  <si>
    <t>REMANENTE DE TESORERÍA POR HABITANTE</t>
  </si>
  <si>
    <t xml:space="preserve"> - Indicador del estado de caja del municipio. 
 - Si arroja valores positivos indica un remanente de tesorería positivo y
   por tanto capacidad para afrontar los pagos del ayuntamiento. 
 - En caso de ser negativo, indica la cantidad que teóricamente correspondería
   aportar por habitante para poder afrontar los pagos pendientes.</t>
  </si>
  <si>
    <t>Remanente tesorería 
gastos grales</t>
  </si>
  <si>
    <t>Número de habitantes</t>
  </si>
  <si>
    <t>DOTACIÓN DE DUDOSO COBRO</t>
  </si>
  <si>
    <t xml:space="preserve"> - Determina qué parte de los derechos pendientes de cobro es incobrable. 
 - Este dato es muy importante para realizar la correspondiente dotación y 
   ajuste de cara a obtener un remanente de tesorería que refleje la realidad.</t>
  </si>
  <si>
    <t>Saldo de dudoso cobro</t>
  </si>
  <si>
    <t>Total pendiente de cobro</t>
  </si>
  <si>
    <t>Fuente: Ministerio de Hacienda.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</si>
  <si>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</si>
  <si>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</si>
  <si>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</si>
  <si>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</si>
  <si>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</si>
  <si>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</si>
  <si>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</si>
  <si>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</si>
  <si>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Analiza la liquidez del municipio relacionando las magnitudes que afectan a la caja municipal, para determinar la capacidad del municipio para afrontar sus pagos y obligaciones.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</si>
  <si>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</si>
  <si>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</si>
  <si>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</si>
  <si>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</si>
  <si>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</si>
  <si>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</si>
  <si>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</si>
  <si>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</si>
  <si>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</si>
  <si>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</si>
  <si>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</si>
  <si>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</si>
  <si>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</si>
  <si>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</si>
  <si>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</si>
  <si>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</si>
  <si>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</si>
  <si>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</si>
  <si>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</si>
  <si>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</si>
  <si>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</si>
  <si>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</si>
  <si>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</si>
  <si>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</si>
  <si>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</si>
  <si>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</si>
  <si>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</si>
  <si>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</si>
  <si>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</si>
  <si>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</si>
  <si>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</si>
  <si>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</si>
  <si>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</si>
  <si>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</si>
  <si>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</si>
  <si>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</si>
  <si>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</si>
  <si>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</si>
  <si>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</si>
  <si>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</si>
  <si>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</si>
  <si>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</si>
  <si>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</si>
  <si>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</si>
  <si>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</si>
  <si>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</si>
  <si>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</si>
  <si>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</si>
  <si>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</si>
  <si>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</si>
  <si>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</si>
  <si>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</si>
  <si>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</si>
  <si>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</si>
  <si>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</si>
  <si>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</si>
  <si>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</si>
  <si>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</si>
  <si>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</si>
  <si>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</si>
  <si>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</si>
  <si>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</si>
  <si>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</si>
  <si>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</si>
  <si>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</si>
  <si>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Ratios Económicos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</si>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</sst>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4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829998612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849998205900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thin">
        <color rgb="FF00B388"/>
      </top>
      <bottom style="thin">
        <color rgb="FFFFFFFF"/>
      </bottom>
    </border>
    <border>
      <left/>
      <right/>
      <top style="thin">
        <color rgb="FFFFFFFF"/>
      </top>
      <bottom style="thin">
        <color rgb="FF00B388"/>
      </bottom>
    </border>
    <border>
      <left/>
      <right/>
      <top style="thin">
        <color rgb="FF00B388"/>
      </top>
      <bottom/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1" applyNumberFormat="0" applyAlignment="0" applyProtection="0"/>
    <xf numFmtId="0" fontId="10" fillId="7" borderId="2" applyNumberFormat="0" applyFont="0" applyAlignment="0" applyProtection="0"/>
    <xf numFmtId="0" fontId="17" fillId="6" borderId="3" applyNumberFormat="0" applyAlignment="0" applyProtection="0"/>
    <xf numFmtId="0" fontId="14" fillId="8" borderId="0" applyNumberFormat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125">
    <xf numFmtId="0" fontId="0" fillId="0" borderId="0" xfId="0" applyFont="1"/>
    <xf numFmtId="0" fontId="20" fillId="9" borderId="4" xfId="20" applyFill="1" applyBorder="1" applyAlignment="1">
      <alignment horizontal="center" vertical="center"/>
    </xf>
    <xf numFmtId="0" fontId="20" fillId="9" borderId="5" xfId="20" applyFill="1" applyBorder="1" applyAlignment="1">
      <alignment horizontal="center" vertical="center"/>
    </xf>
    <xf numFmtId="0" fontId="20" fillId="9" borderId="6" xfId="20" applyFill="1" applyBorder="1" applyAlignment="1">
      <alignment horizontal="center" vertical="center"/>
    </xf>
    <xf numFmtId="0" fontId="20" fillId="9" borderId="7" xfId="20" applyFill="1" applyBorder="1" applyAlignment="1">
      <alignment horizontal="center"/>
    </xf>
    <xf numFmtId="0" fontId="20" fillId="9" borderId="8" xfId="20" applyFill="1" applyBorder="1" applyAlignment="1">
      <alignment horizontal="center"/>
    </xf>
    <xf numFmtId="0" fontId="20" fillId="3" borderId="7" xfId="21" applyBorder="1" applyAlignment="1">
      <alignment horizontal="center"/>
    </xf>
    <xf numFmtId="0" fontId="20" fillId="3" borderId="8" xfId="21" applyBorder="1" applyAlignment="1">
      <alignment horizontal="center"/>
    </xf>
    <xf numFmtId="0" fontId="20" fillId="4" borderId="7" xfId="22" applyBorder="1" applyAlignment="1">
      <alignment horizontal="center"/>
    </xf>
    <xf numFmtId="0" fontId="20" fillId="4" borderId="8" xfId="22" applyBorder="1" applyAlignment="1">
      <alignment horizontal="center"/>
    </xf>
    <xf numFmtId="0" fontId="20" fillId="10" borderId="7" xfId="23" applyFill="1" applyBorder="1" applyAlignment="1">
      <alignment horizontal="center"/>
    </xf>
    <xf numFmtId="0" fontId="20" fillId="10" borderId="8" xfId="23" applyFill="1" applyBorder="1" applyAlignment="1">
      <alignment horizontal="center"/>
    </xf>
    <xf numFmtId="0" fontId="20" fillId="9" borderId="9" xfId="20" applyFill="1" applyBorder="1" applyAlignment="1">
      <alignment horizontal="center" vertical="center"/>
    </xf>
    <xf numFmtId="0" fontId="20" fillId="9" borderId="10" xfId="20" applyFill="1" applyBorder="1" applyAlignment="1">
      <alignment horizontal="center" vertical="center"/>
    </xf>
    <xf numFmtId="0" fontId="10" fillId="0" borderId="0" xfId="0" applyFont="1" applyBorder="1"/>
    <xf numFmtId="0" fontId="10" fillId="0" borderId="11" xfId="0" applyFont="1" applyBorder="1"/>
    <xf numFmtId="0" fontId="20" fillId="9" borderId="12" xfId="20" applyFill="1" applyBorder="1" applyAlignment="1">
      <alignment horizontal="center" vertical="center"/>
    </xf>
    <xf numFmtId="0" fontId="15" fillId="6" borderId="13" xfId="24" applyFont="1" applyBorder="1"/>
    <xf numFmtId="0" fontId="15" fillId="6" borderId="14" xfId="24" applyFont="1" applyBorder="1"/>
    <xf numFmtId="0" fontId="18" fillId="7" borderId="15" xfId="25" applyFont="1" applyBorder="1"/>
    <xf numFmtId="0" fontId="16" fillId="6" borderId="16" xfId="26" applyFont="1" applyBorder="1"/>
    <xf numFmtId="0" fontId="16" fillId="6" borderId="17" xfId="26" applyFont="1" applyBorder="1"/>
    <xf numFmtId="3" fontId="16" fillId="6" borderId="18" xfId="26" applyNumberFormat="1" applyFont="1" applyBorder="1"/>
    <xf numFmtId="3" fontId="16" fillId="6" borderId="19" xfId="26" applyNumberFormat="1" applyFont="1" applyBorder="1"/>
    <xf numFmtId="3" fontId="16" fillId="6" borderId="20" xfId="26" applyNumberFormat="1" applyFont="1" applyBorder="1"/>
    <xf numFmtId="0" fontId="15" fillId="6" borderId="21" xfId="24" applyFont="1" applyBorder="1"/>
    <xf numFmtId="0" fontId="15" fillId="6" borderId="22" xfId="24" applyFont="1" applyBorder="1"/>
    <xf numFmtId="0" fontId="16" fillId="6" borderId="23" xfId="26" applyFont="1" applyBorder="1"/>
    <xf numFmtId="3" fontId="16" fillId="6" borderId="24" xfId="26" applyNumberFormat="1" applyFont="1" applyBorder="1"/>
    <xf numFmtId="3" fontId="16" fillId="6" borderId="25" xfId="26" applyNumberFormat="1" applyFont="1" applyBorder="1"/>
    <xf numFmtId="3" fontId="16" fillId="6" borderId="26" xfId="26" applyNumberFormat="1" applyFont="1" applyBorder="1"/>
    <xf numFmtId="0" fontId="13" fillId="6" borderId="16" xfId="26" applyFont="1" applyBorder="1"/>
    <xf numFmtId="0" fontId="13" fillId="6" borderId="17" xfId="26" applyFont="1" applyBorder="1"/>
    <xf numFmtId="4" fontId="13" fillId="6" borderId="18" xfId="26" applyNumberFormat="1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0" fontId="13" fillId="6" borderId="27" xfId="26" applyFont="1" applyBorder="1"/>
    <xf numFmtId="4" fontId="13" fillId="6" borderId="28" xfId="26" applyNumberFormat="1" applyFont="1" applyBorder="1"/>
    <xf numFmtId="4" fontId="13" fillId="6" borderId="3" xfId="26" applyNumberFormat="1" applyFont="1"/>
    <xf numFmtId="4" fontId="13" fillId="6" borderId="29" xfId="26" applyNumberFormat="1" applyFont="1" applyBorder="1"/>
    <xf numFmtId="0" fontId="15" fillId="6" borderId="30" xfId="24" applyFont="1" applyBorder="1"/>
    <xf numFmtId="0" fontId="15" fillId="6" borderId="31" xfId="24" applyFont="1" applyBorder="1"/>
    <xf numFmtId="14" fontId="15" fillId="6" borderId="30" xfId="24" applyNumberFormat="1" applyFont="1" applyBorder="1"/>
    <xf numFmtId="0" fontId="15" fillId="6" borderId="32" xfId="24" applyFont="1" applyBorder="1"/>
    <xf numFmtId="0" fontId="15" fillId="6" borderId="33" xfId="24" applyFont="1" applyBorder="1"/>
    <xf numFmtId="0" fontId="15" fillId="6" borderId="34" xfId="24" applyFont="1" applyBorder="1"/>
    <xf numFmtId="0" fontId="13" fillId="6" borderId="35" xfId="26" applyFont="1" applyBorder="1"/>
    <xf numFmtId="0" fontId="13" fillId="6" borderId="23" xfId="26" applyFont="1" applyBorder="1"/>
    <xf numFmtId="4" fontId="13" fillId="6" borderId="24" xfId="26" applyNumberFormat="1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0" fontId="10" fillId="0" borderId="0" xfId="0" applyFont="1"/>
    <xf numFmtId="4" fontId="14" fillId="8" borderId="28" xfId="27" applyNumberFormat="1" applyFont="1" applyBorder="1"/>
    <xf numFmtId="4" fontId="14" fillId="8" borderId="3" xfId="27" applyNumberFormat="1" applyFont="1" applyBorder="1"/>
    <xf numFmtId="4" fontId="14" fillId="8" borderId="29" xfId="27" applyNumberFormat="1" applyFont="1" applyBorder="1"/>
    <xf numFmtId="0" fontId="13" fillId="6" borderId="36" xfId="26" applyFont="1" applyBorder="1"/>
    <xf numFmtId="0" fontId="12" fillId="6" borderId="36" xfId="26" applyFont="1" applyBorder="1"/>
    <xf numFmtId="4" fontId="12" fillId="6" borderId="37" xfId="26" applyNumberFormat="1" applyFont="1" applyBorder="1"/>
    <xf numFmtId="4" fontId="12" fillId="6" borderId="38" xfId="26" applyNumberFormat="1" applyFont="1" applyBorder="1"/>
    <xf numFmtId="4" fontId="12" fillId="6" borderId="39" xfId="26" applyNumberFormat="1" applyFont="1" applyBorder="1"/>
    <xf numFmtId="0" fontId="11" fillId="6" borderId="16" xfId="26" applyFont="1" applyBorder="1"/>
    <xf numFmtId="0" fontId="11" fillId="6" borderId="17" xfId="26" applyFont="1" applyBorder="1"/>
    <xf numFmtId="4" fontId="11" fillId="6" borderId="18" xfId="26" applyNumberFormat="1" applyFont="1" applyBorder="1"/>
    <xf numFmtId="4" fontId="11" fillId="6" borderId="19" xfId="26" applyNumberFormat="1" applyFont="1" applyBorder="1"/>
    <xf numFmtId="4" fontId="11" fillId="6" borderId="20" xfId="26" applyNumberFormat="1" applyFont="1" applyBorder="1"/>
    <xf numFmtId="0" fontId="11" fillId="6" borderId="27" xfId="26" applyFont="1" applyBorder="1" applyAlignment="1">
      <alignment horizontal="left" indent="1"/>
    </xf>
    <xf numFmtId="4" fontId="11" fillId="6" borderId="28" xfId="26" applyNumberFormat="1" applyFont="1" applyBorder="1"/>
    <xf numFmtId="4" fontId="11" fillId="6" borderId="3" xfId="26" applyNumberFormat="1" applyFont="1"/>
    <xf numFmtId="4" fontId="11" fillId="6" borderId="29" xfId="26" applyNumberFormat="1" applyFont="1" applyBorder="1"/>
    <xf numFmtId="0" fontId="11" fillId="6" borderId="27" xfId="26" applyFont="1" applyBorder="1"/>
    <xf numFmtId="0" fontId="11" fillId="6" borderId="27" xfId="26" applyFont="1" applyBorder="1" applyAlignment="1">
      <alignment wrapText="1"/>
    </xf>
    <xf numFmtId="0" fontId="11" fillId="6" borderId="23" xfId="26" applyFont="1" applyBorder="1"/>
    <xf numFmtId="4" fontId="11" fillId="6" borderId="24" xfId="26" applyNumberFormat="1" applyFont="1" applyBorder="1"/>
    <xf numFmtId="4" fontId="11" fillId="6" borderId="25" xfId="26" applyNumberFormat="1" applyFont="1" applyBorder="1"/>
    <xf numFmtId="4" fontId="11" fillId="6" borderId="26" xfId="26" applyNumberFormat="1" applyFont="1" applyBorder="1"/>
    <xf numFmtId="0" fontId="10" fillId="0" borderId="40" xfId="0" applyFont="1" applyBorder="1"/>
    <xf numFmtId="49" fontId="0" fillId="0" borderId="0" xfId="0" applyNumberFormat="1" applyFont="1"/>
    <xf numFmtId="0" fontId="2" fillId="0" borderId="0" xfId="28" applyFont="1">
      <alignment/>
      <protection/>
    </xf>
    <xf numFmtId="0" fontId="2" fillId="0" borderId="0" xfId="28" applyFont="1" applyAlignment="1">
      <alignment horizontal="center" vertical="center"/>
      <protection/>
    </xf>
    <xf numFmtId="0" fontId="7" fillId="11" borderId="41" xfId="28" applyFont="1" applyFill="1" applyBorder="1" applyAlignment="1">
      <alignment horizontal="center" vertical="center" wrapText="1"/>
      <protection/>
    </xf>
    <xf numFmtId="0" fontId="8" fillId="12" borderId="42" xfId="28" applyFont="1" applyFill="1" applyBorder="1" applyAlignment="1">
      <alignment horizontal="center" vertical="center" wrapText="1"/>
      <protection/>
    </xf>
    <xf numFmtId="0" fontId="8" fillId="12" borderId="0" xfId="28" applyFont="1" applyFill="1" applyBorder="1" applyAlignment="1">
      <alignment horizontal="center" vertical="center" wrapText="1"/>
      <protection/>
    </xf>
    <xf numFmtId="0" fontId="7" fillId="11" borderId="43" xfId="28" applyFont="1" applyFill="1" applyBorder="1" applyAlignment="1">
      <alignment horizontal="center" vertical="center" wrapText="1"/>
      <protection/>
    </xf>
    <xf numFmtId="0" fontId="6" fillId="12" borderId="44" xfId="28" applyFont="1" applyFill="1" applyBorder="1" applyAlignment="1">
      <alignment horizontal="center" vertical="center" wrapText="1"/>
      <protection/>
    </xf>
    <xf numFmtId="0" fontId="6" fillId="12" borderId="45" xfId="28" applyFont="1" applyFill="1" applyBorder="1" applyAlignment="1">
      <alignment horizontal="center" vertical="center" wrapText="1"/>
      <protection/>
    </xf>
    <xf numFmtId="0" fontId="6" fillId="12" borderId="46" xfId="28" applyFont="1" applyFill="1" applyBorder="1" applyAlignment="1">
      <alignment horizontal="center" vertical="center"/>
      <protection/>
    </xf>
    <xf numFmtId="0" fontId="6" fillId="12" borderId="47" xfId="28" applyFont="1" applyFill="1" applyBorder="1" applyAlignment="1">
      <alignment horizontal="center" vertical="center"/>
      <protection/>
    </xf>
    <xf numFmtId="0" fontId="4" fillId="13" borderId="44" xfId="28" applyFont="1" applyFill="1" applyBorder="1" applyAlignment="1">
      <alignment horizontal="justify" vertical="center"/>
      <protection/>
    </xf>
    <xf numFmtId="0" fontId="4" fillId="13" borderId="44" xfId="28" applyFont="1" applyFill="1" applyBorder="1" applyAlignment="1">
      <alignment horizontal="center" vertical="center"/>
      <protection/>
    </xf>
    <xf numFmtId="0" fontId="2" fillId="13" borderId="48" xfId="28" applyFont="1" applyFill="1" applyBorder="1" applyAlignment="1">
      <alignment horizontal="center" vertical="center"/>
      <protection/>
    </xf>
    <xf numFmtId="0" fontId="2" fillId="12" borderId="44" xfId="28" applyFont="1" applyFill="1" applyBorder="1" applyAlignment="1">
      <alignment horizontal="center" vertical="center"/>
      <protection/>
    </xf>
    <xf numFmtId="0" fontId="2" fillId="12" borderId="49" xfId="28" applyFont="1" applyFill="1" applyBorder="1" applyAlignment="1">
      <alignment horizontal="center" vertical="center"/>
      <protection/>
    </xf>
    <xf numFmtId="0" fontId="4" fillId="14" borderId="47" xfId="28" applyFont="1" applyFill="1" applyBorder="1" applyAlignment="1">
      <alignment horizontal="justify" vertical="top" wrapText="1"/>
      <protection/>
    </xf>
    <xf numFmtId="0" fontId="2" fillId="0" borderId="47" xfId="28" applyFont="1" applyFill="1" applyBorder="1" applyAlignment="1">
      <alignment horizontal="center" vertical="center" wrapText="1"/>
      <protection/>
    </xf>
    <xf numFmtId="9" fontId="2" fillId="15" borderId="47" xfId="29" applyFont="1" applyFill="1" applyBorder="1" applyAlignment="1">
      <alignment horizontal="center" vertical="center"/>
    </xf>
    <xf numFmtId="9" fontId="2" fillId="0" borderId="47" xfId="29" applyFont="1" applyFill="1" applyBorder="1" applyAlignment="1">
      <alignment horizontal="center" vertical="center"/>
    </xf>
    <xf numFmtId="9" fontId="5" fillId="0" borderId="47" xfId="29" applyFont="1" applyFill="1" applyBorder="1" applyAlignment="1">
      <alignment horizontal="center" vertical="center"/>
    </xf>
    <xf numFmtId="0" fontId="4" fillId="14" borderId="50" xfId="28" applyFont="1" applyFill="1" applyBorder="1" applyAlignment="1">
      <alignment horizontal="justify" vertical="top" wrapText="1"/>
      <protection/>
    </xf>
    <xf numFmtId="0" fontId="4" fillId="14" borderId="51" xfId="28" applyFont="1" applyFill="1" applyBorder="1" applyAlignment="1">
      <alignment horizontal="center" vertical="center" wrapText="1"/>
      <protection/>
    </xf>
    <xf numFmtId="9" fontId="2" fillId="15" borderId="50" xfId="29" applyFont="1" applyFill="1" applyBorder="1" applyAlignment="1">
      <alignment horizontal="center" vertical="center"/>
    </xf>
    <xf numFmtId="9" fontId="2" fillId="0" borderId="50" xfId="29" applyFont="1" applyFill="1" applyBorder="1" applyAlignment="1">
      <alignment horizontal="center" vertical="center"/>
    </xf>
    <xf numFmtId="9" fontId="5" fillId="0" borderId="50" xfId="29" applyFont="1" applyFill="1" applyBorder="1" applyAlignment="1">
      <alignment horizontal="center" vertical="center"/>
    </xf>
    <xf numFmtId="0" fontId="2" fillId="13" borderId="44" xfId="28" applyFont="1" applyFill="1" applyBorder="1" applyAlignment="1">
      <alignment horizontal="center" vertical="center"/>
      <protection/>
    </xf>
    <xf numFmtId="0" fontId="2" fillId="13" borderId="49" xfId="28" applyFont="1" applyFill="1" applyBorder="1" applyAlignment="1">
      <alignment horizontal="center" vertical="center"/>
      <protection/>
    </xf>
    <xf numFmtId="4" fontId="2" fillId="15" borderId="47" xfId="28" applyNumberFormat="1" applyFont="1" applyFill="1" applyBorder="1" applyAlignment="1">
      <alignment horizontal="center" vertical="center"/>
      <protection/>
    </xf>
    <xf numFmtId="4" fontId="2" fillId="0" borderId="47" xfId="28" applyNumberFormat="1" applyFont="1" applyFill="1" applyBorder="1" applyAlignment="1">
      <alignment horizontal="center" vertical="center"/>
      <protection/>
    </xf>
    <xf numFmtId="4" fontId="2" fillId="15" borderId="50" xfId="28" applyNumberFormat="1" applyFont="1" applyFill="1" applyBorder="1" applyAlignment="1">
      <alignment horizontal="center" vertical="center"/>
      <protection/>
    </xf>
    <xf numFmtId="4" fontId="2" fillId="0" borderId="50" xfId="28" applyNumberFormat="1" applyFont="1" applyFill="1" applyBorder="1" applyAlignment="1">
      <alignment horizontal="center" vertical="center"/>
      <protection/>
    </xf>
    <xf numFmtId="0" fontId="2" fillId="0" borderId="52" xfId="28" applyFont="1" applyFill="1" applyBorder="1" applyAlignment="1">
      <alignment horizontal="center" vertical="center" wrapText="1"/>
      <protection/>
    </xf>
    <xf numFmtId="9" fontId="2" fillId="0" borderId="0" xfId="29" applyFont="1" applyFill="1" applyBorder="1" applyAlignment="1">
      <alignment horizontal="center" vertical="center"/>
    </xf>
    <xf numFmtId="9" fontId="5" fillId="0" borderId="0" xfId="29" applyFont="1" applyFill="1" applyBorder="1" applyAlignment="1">
      <alignment horizontal="center" vertical="center"/>
    </xf>
    <xf numFmtId="0" fontId="4" fillId="14" borderId="0" xfId="28" applyFont="1" applyFill="1" applyBorder="1" applyAlignment="1">
      <alignment horizontal="justify" vertical="top" wrapText="1"/>
      <protection/>
    </xf>
    <xf numFmtId="0" fontId="4" fillId="14" borderId="53" xfId="28" applyFont="1" applyFill="1" applyBorder="1" applyAlignment="1">
      <alignment horizontal="center" vertical="center" wrapText="1"/>
      <protection/>
    </xf>
    <xf numFmtId="9" fontId="2" fillId="15" borderId="0" xfId="29" applyFont="1" applyFill="1" applyBorder="1" applyAlignment="1">
      <alignment horizontal="center" vertical="center"/>
    </xf>
    <xf numFmtId="0" fontId="3" fillId="0" borderId="0" xfId="28" applyFont="1" applyBorder="1" applyAlignment="1">
      <alignment horizontal="right"/>
      <protection/>
    </xf>
    <xf numFmtId="0" fontId="2" fillId="14" borderId="0" xfId="28" applyFont="1" applyFill="1" applyBorder="1">
      <alignment/>
      <protection/>
    </xf>
    <xf numFmtId="0" fontId="2" fillId="0" borderId="0" xfId="28" applyFont="1" applyAlignment="1">
      <alignment horizontal="center"/>
      <protection/>
    </xf>
    <xf numFmtId="0" fontId="1" fillId="0" borderId="0" xfId="0" applyFont="1"/>
    <xf numFmtId="0" fontId="23" fillId="0" borderId="0" xfId="0" applyFont="1" applyAlignment="1">
      <alignment/>
    </xf>
    <xf numFmtId="0" fontId="22" fillId="0" borderId="0" xfId="0" applyFont="1"/>
    <xf numFmtId="0" fontId="21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54" xfId="0" applyFont="1" applyBorder="1" applyAlignment="1">
      <alignment wrapText="1"/>
    </xf>
    <xf numFmtId="0" fontId="21" fillId="0" borderId="55" xfId="0" applyFont="1" applyBorder="1" applyAlignment="1">
      <alignment/>
    </xf>
    <xf numFmtId="0" fontId="1" fillId="0" borderId="54" xfId="0" applyFont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Porcentaje" xfId="29"/>
  </cellStyles>
  <dxfs count="2">
    <dxf>
      <font>
        <color rgb="FF00B388"/>
      </font>
    </dxf>
    <dxf>
      <font>
        <color rgb="FFF49701"/>
      </font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9020175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Ratios Presupuestarios: Tesorería y Solvencia</a:t>
          </a:r>
        </a:p>
      </xdr:txBody>
    </xdr:sp>
    <xdr:clientData/>
  </xdr:twoCellAnchor>
  <xdr:twoCellAnchor editAs="oneCell">
    <xdr:from>
      <xdr:col>6</xdr:col>
      <xdr:colOff>752475</xdr:colOff>
      <xdr:row>1</xdr:row>
      <xdr:rowOff>47625</xdr:rowOff>
    </xdr:from>
    <xdr:to>
      <xdr:col>8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I22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75.7142857142857" style="117" customWidth="1"/>
    <col min="3" max="3" width="25.7142857142857" style="117" customWidth="1"/>
    <col min="4" max="4" width="24.7142857142857" style="117" customWidth="1"/>
    <col min="5" max="5" width="12.7142857142857" style="117" customWidth="1"/>
    <col min="6" max="6" width="4.71428571428571" style="117" customWidth="1"/>
    <col min="7" max="7" width="12.7142857142857" style="117" customWidth="1"/>
    <col min="8" max="8" width="4.71428571428571" style="117" customWidth="1"/>
    <col min="9" max="9" width="10.7142857142857" style="117"/>
    <col min="10" max="16384" width="9.14285714285714" style="117"/>
  </cols>
  <sheetData>
    <row r="2" spans="2:9" ht="41" customHeight="1">
      <c r="B2" s="117"/>
      <c r="C2" s="117"/>
      <c r="D2" s="117"/>
      <c r="E2" s="117"/>
      <c r="F2" s="117"/>
      <c r="G2" s="117"/>
      <c r="H2" s="117"/>
      <c r="I2" t="s">
        <v>66</v>
      </c>
    </row>
    <row r="3" spans="2:9" ht="12.75" customHeight="1">
      <c r="B3" s="119" t="s">
        <v>95</v>
      </c>
      <c r="C3" s="117"/>
      <c r="D3" s="117"/>
      <c r="E3" s="117"/>
      <c r="F3" s="117"/>
      <c r="G3" s="117"/>
      <c r="H3" s="117"/>
      <c r="I3"/>
    </row>
    <row r="4" spans="2:9" ht="30" customHeight="1" thickBot="1">
      <c r="B4" s="123" t="s">
        <v>94</v>
      </c>
      <c r="C4" s="117"/>
      <c r="D4" s="117"/>
      <c r="E4" s="117"/>
      <c r="F4" s="117"/>
      <c r="G4" s="117"/>
      <c r="H4" s="117"/>
      <c r="I4"/>
    </row>
    <row r="5" spans="2:9" ht="25" customHeight="1">
      <c r="B5" s="122" t="s">
        <v>29</v>
      </c>
      <c r="C5" s="124"/>
      <c r="D5" s="124"/>
      <c r="E5" s="124"/>
      <c r="F5" s="124"/>
      <c r="G5" s="124"/>
      <c r="H5" s="124"/>
      <c r="I5"/>
    </row>
    <row r="6" spans="2:9" ht="40" customHeight="1">
      <c r="B6" s="118" t="s">
        <v>60</v>
      </c>
      <c r="C6" s="117"/>
      <c r="D6" s="117"/>
      <c r="E6" s="117"/>
      <c r="F6" s="117"/>
      <c r="G6" s="117"/>
      <c r="H6" s="117"/>
      <c r="I6"/>
    </row>
    <row r="7" spans="2:9" ht="24" customHeight="1">
      <c r="B7" s="77"/>
      <c r="C7" s="78"/>
      <c r="D7" s="79" t="str">
        <f>CONCATENATE(Ctxt.ML.NomMun,CHAR(10),"(",TEXT(Gen.ML.Pob.Mun.Anio1,"#.##0")," hab.)")</f>
        <v>Rozas de Madrid (Las)
(96.113 hab.)</v>
      </c>
      <c r="E7" s="80" t="s">
        <v>0</v>
      </c>
      <c r="F7" s="81"/>
      <c r="G7" s="81"/>
      <c r="H7" s="81"/>
      <c r="I7"/>
    </row>
    <row r="8" spans="2:9" ht="24" customHeight="1">
      <c r="B8" s="77"/>
      <c r="C8" s="78"/>
      <c r="D8" s="82"/>
      <c r="E8" s="83" t="s">
        <v>1</v>
      </c>
      <c r="F8" s="84"/>
      <c r="G8" s="85" t="s">
        <v>2</v>
      </c>
      <c r="H8" s="86"/>
      <c r="I8"/>
    </row>
    <row r="9" spans="2:9" ht="15" customHeight="1">
      <c r="B9" s="87" t="s">
        <v>3</v>
      </c>
      <c r="C9" s="88" t="s">
        <v>4</v>
      </c>
      <c r="D9" s="89"/>
      <c r="E9" s="90"/>
      <c r="F9" s="91"/>
      <c r="G9" s="91"/>
      <c r="H9" s="91"/>
      <c r="I9"/>
    </row>
    <row r="10" spans="2:9" ht="33.95" customHeight="1">
      <c r="B10" s="92" t="s">
        <v>5</v>
      </c>
      <c r="C10" s="93" t="s">
        <v>6</v>
      </c>
      <c r="D10" s="94">
        <f>Rem.FondosLiquidos.Mun.Anio1/Rem.AcreedoresPendientesPago.Mun.Anio1</f>
        <v>1.7758288772928312</v>
      </c>
      <c r="E10" s="95">
        <f>Rem.FondosLiquidos.Rango.Anio1/Rem.AcreedoresPendientesPago.Rango.Anio1</f>
        <v>1.5402909886296545</v>
      </c>
      <c r="F10" s="96" t="s">
        <v>7</v>
      </c>
      <c r="G10" s="95">
        <f>Rem.FondosLiquidos.Est.Anio1/Rem.AcreedoresPendientesPago.Est.Anio1</f>
        <v>1.8846613814638311</v>
      </c>
      <c r="H10" s="96" t="s">
        <v>7</v>
      </c>
      <c r="I10"/>
    </row>
    <row r="11" spans="2:9" ht="33.95" customHeight="1">
      <c r="B11" s="97"/>
      <c r="C11" s="98" t="s">
        <v>8</v>
      </c>
      <c r="D11" s="99"/>
      <c r="E11" s="100"/>
      <c r="F11" s="101"/>
      <c r="G11" s="100"/>
      <c r="H11" s="101"/>
      <c r="I11"/>
    </row>
    <row r="12" spans="2:9" ht="15" customHeight="1">
      <c r="B12" s="87" t="s">
        <v>9</v>
      </c>
      <c r="C12" s="88" t="s">
        <v>4</v>
      </c>
      <c r="D12" s="89"/>
      <c r="E12" s="102"/>
      <c r="F12" s="103"/>
      <c r="G12" s="103"/>
      <c r="H12" s="103"/>
      <c r="I12"/>
    </row>
    <row r="13" spans="2:9" ht="38.1" customHeight="1">
      <c r="B13" s="92" t="s">
        <v>10</v>
      </c>
      <c r="C13" s="93" t="s">
        <v>11</v>
      </c>
      <c r="D13" s="94">
        <f>(Rem.FondosLiquidos.Mun.Anio1+Rem.DeudoresPendientesCobro.Mun.Anio1)/Rem.AcreedoresPendientesPago.Mun.Anio1</f>
        <v>3.8762572401036532</v>
      </c>
      <c r="E13" s="95">
        <f>(Rem.FondosLiquidos.Rango.Anio1+Rem.DeudoresPendientesCobro.Rango.Anio1)/Rem.AcreedoresPendientesPago.Rango.Anio1</f>
        <v>3.6499254586001411</v>
      </c>
      <c r="F13" s="96" t="s">
        <v>7</v>
      </c>
      <c r="G13" s="95">
        <f>(Rem.FondosLiquidos.Est.Anio1+Rem.DeudoresPendientesCobro.Est.Anio1)/Rem.AcreedoresPendientesPago.Est.Anio1</f>
        <v>4.0431217550686931</v>
      </c>
      <c r="H13" s="96" t="s">
        <v>7</v>
      </c>
      <c r="I13"/>
    </row>
    <row r="14" spans="2:9" ht="33.95" customHeight="1">
      <c r="B14" s="97"/>
      <c r="C14" s="98" t="s">
        <v>8</v>
      </c>
      <c r="D14" s="99"/>
      <c r="E14" s="100"/>
      <c r="F14" s="101"/>
      <c r="G14" s="100"/>
      <c r="H14" s="101"/>
      <c r="I14"/>
    </row>
    <row r="15" spans="2:9" ht="15" customHeight="1">
      <c r="B15" s="87" t="s">
        <v>12</v>
      </c>
      <c r="C15" s="88" t="s">
        <v>4</v>
      </c>
      <c r="D15" s="89"/>
      <c r="E15" s="102"/>
      <c r="F15" s="103"/>
      <c r="G15" s="103"/>
      <c r="H15" s="103"/>
      <c r="I15"/>
    </row>
    <row r="16" spans="2:9" ht="33.95" customHeight="1">
      <c r="B16" s="92" t="s">
        <v>13</v>
      </c>
      <c r="C16" s="93" t="s">
        <v>14</v>
      </c>
      <c r="D16" s="104">
        <f>Rem.RemanenteTesoreriaGastosGen.Mun.Anio1/Gen.ML.Pob.Mun.Anio1</f>
        <v>90.200842653959398</v>
      </c>
      <c r="E16" s="105">
        <f>Rem.RemanenteTesoreriaGastosGen.Rango.Anio1/Gen.ML.Pob.Rango.Anio1</f>
        <v>240.89540786617934</v>
      </c>
      <c r="F16" s="96" t="s">
        <v>7</v>
      </c>
      <c r="G16" s="105">
        <f>Rem.RemanenteTesoreriaGastosGen.Est.Anio1/Gen.ML.Pob.Est.Anio1</f>
        <v>326.27473331404764</v>
      </c>
      <c r="H16" s="96" t="s">
        <v>7</v>
      </c>
      <c r="I16"/>
    </row>
    <row r="17" spans="2:9" ht="33.95" customHeight="1">
      <c r="B17" s="97"/>
      <c r="C17" s="98" t="s">
        <v>15</v>
      </c>
      <c r="D17" s="106"/>
      <c r="E17" s="107"/>
      <c r="F17" s="101"/>
      <c r="G17" s="107"/>
      <c r="H17" s="101"/>
      <c r="I17"/>
    </row>
    <row r="18" spans="2:9" ht="15" customHeight="1">
      <c r="B18" s="87" t="s">
        <v>16</v>
      </c>
      <c r="C18" s="88" t="s">
        <v>4</v>
      </c>
      <c r="D18" s="89"/>
      <c r="E18" s="102"/>
      <c r="F18" s="103"/>
      <c r="G18" s="103"/>
      <c r="H18" s="103"/>
      <c r="I18"/>
    </row>
    <row r="19" spans="2:9" ht="33.95" customHeight="1">
      <c r="B19" s="92" t="s">
        <v>17</v>
      </c>
      <c r="C19" s="108" t="s">
        <v>18</v>
      </c>
      <c r="D19" s="94">
        <f>Rem.SaldoDudosoCobro.Mun.Anio1/Rem.DeudoresPendientesCobro.Mun.Anio1</f>
        <v>0.75284942769160978</v>
      </c>
      <c r="E19" s="109">
        <f>Rem.SaldoDudosoCobro.Rango.Anio1/Rem.DeudoresPendientesCobro.Rango.Anio1</f>
        <v>0.53998674163236748</v>
      </c>
      <c r="F19" s="110" t="s">
        <v>7</v>
      </c>
      <c r="G19" s="109">
        <f>Rem.SaldoDudosoCobro.Est.Anio1/Rem.DeudoresPendientesCobro.Est.Anio1</f>
        <v>0.51345068523845538</v>
      </c>
      <c r="H19" s="110" t="s">
        <v>7</v>
      </c>
      <c r="I19"/>
    </row>
    <row r="20" spans="2:9" ht="33.95" customHeight="1">
      <c r="B20" s="111"/>
      <c r="C20" s="112" t="s">
        <v>19</v>
      </c>
      <c r="D20" s="113"/>
      <c r="E20" s="109"/>
      <c r="F20" s="110"/>
      <c r="G20" s="109"/>
      <c r="H20" s="110"/>
      <c r="I20"/>
    </row>
    <row r="21" spans="2:9" ht="15" customHeight="1">
      <c r="B21" s="114" t="str">
        <f>CONCATENATE("Datos de liquidación de ",Ctxt.ML.Anio1)</f>
        <v>Datos de liquidación de 2020</v>
      </c>
      <c r="C21" s="114"/>
      <c r="D21" s="114"/>
      <c r="E21" s="114"/>
      <c r="F21" s="114"/>
      <c r="G21" s="114"/>
      <c r="H21" s="114"/>
      <c r="I21"/>
    </row>
    <row r="22" spans="2:9" ht="15" customHeight="1">
      <c r="B22" s="115" t="s">
        <v>20</v>
      </c>
      <c r="C22" s="116"/>
      <c r="D22" s="77"/>
      <c r="E22" s="77"/>
      <c r="F22" s="77"/>
      <c r="G22" s="77"/>
      <c r="H22" s="77"/>
      <c r="I22"/>
    </row>
  </sheetData>
  <mergeCells count="32">
    <mergeCell ref="D7:D8"/>
    <mergeCell ref="B21:H21"/>
    <mergeCell ref="G19:G20"/>
    <mergeCell ref="E7:H7"/>
    <mergeCell ref="E8:F8"/>
    <mergeCell ref="G8:H8"/>
    <mergeCell ref="H10:H11"/>
    <mergeCell ref="F10:F11"/>
    <mergeCell ref="F13:F14"/>
    <mergeCell ref="H13:H14"/>
    <mergeCell ref="F16:F17"/>
    <mergeCell ref="H16:H17"/>
    <mergeCell ref="F19:F20"/>
    <mergeCell ref="H19:H20"/>
    <mergeCell ref="B10:B11"/>
    <mergeCell ref="B13:B14"/>
    <mergeCell ref="B16:B17"/>
    <mergeCell ref="B19:B20"/>
    <mergeCell ref="E10:E11"/>
    <mergeCell ref="G10:G11"/>
    <mergeCell ref="E13:E14"/>
    <mergeCell ref="G13:G14"/>
    <mergeCell ref="G16:G17"/>
    <mergeCell ref="E19:E20"/>
    <mergeCell ref="D19:D20"/>
    <mergeCell ref="D16:D17"/>
    <mergeCell ref="D13:D14"/>
    <mergeCell ref="D10:D11"/>
    <mergeCell ref="E16:E17"/>
    <mergeCell ref="B6:H6"/>
    <mergeCell ref="B2:H2"/>
    <mergeCell ref="B5:H5"/>
  </mergeCells>
  <conditionalFormatting sqref="H10:H11">
    <cfRule type="expression" priority="15" dxfId="0">
      <formula>OR($G$10&lt;$D$10)</formula>
    </cfRule>
    <cfRule type="expression" priority="17" dxfId="1">
      <formula>OR($G$10&gt;=$D$10)</formula>
    </cfRule>
  </conditionalFormatting>
  <conditionalFormatting sqref="F10:F11">
    <cfRule type="expression" priority="13" dxfId="0">
      <formula>OR($E$10&lt;$D$10)</formula>
    </cfRule>
    <cfRule type="expression" priority="14" dxfId="1">
      <formula>OR($E$10&gt;=$D$10)</formula>
    </cfRule>
  </conditionalFormatting>
  <conditionalFormatting sqref="F13:F14">
    <cfRule type="expression" priority="11" dxfId="0">
      <formula>OR($E$13&lt;$D$13)</formula>
    </cfRule>
    <cfRule type="expression" priority="12" dxfId="1">
      <formula>OR($E$13&gt;=$D$13)</formula>
    </cfRule>
  </conditionalFormatting>
  <conditionalFormatting sqref="H13:H14">
    <cfRule type="expression" priority="9" dxfId="0">
      <formula>OR($G$13&lt;$D$13)</formula>
    </cfRule>
    <cfRule type="expression" priority="10" dxfId="1">
      <formula>OR($H$13&gt;=$D$13)</formula>
    </cfRule>
  </conditionalFormatting>
  <conditionalFormatting sqref="H16:H17">
    <cfRule type="expression" priority="7" dxfId="0">
      <formula>OR($G$16&lt;$D$16)</formula>
    </cfRule>
    <cfRule type="expression" priority="8" dxfId="1">
      <formula>OR($G$16&gt;=$D$16)</formula>
    </cfRule>
  </conditionalFormatting>
  <conditionalFormatting sqref="F16:F17">
    <cfRule type="expression" priority="5" dxfId="0">
      <formula>OR($E$16&lt;$D$16)</formula>
    </cfRule>
    <cfRule type="expression" priority="6" dxfId="1">
      <formula>OR($E$16&gt;=$D$16)</formula>
    </cfRule>
  </conditionalFormatting>
  <conditionalFormatting sqref="F19:F20">
    <cfRule type="expression" priority="3" dxfId="0">
      <formula>OR($E$19&lt;$D$19)</formula>
    </cfRule>
    <cfRule type="expression" priority="4" dxfId="1">
      <formula>OR($E$19&gt;=$D$19)</formula>
    </cfRule>
  </conditionalFormatting>
  <conditionalFormatting sqref="H19:H20">
    <cfRule type="expression" priority="1" dxfId="0">
      <formula>OR($G$19&lt;$D$19)</formula>
    </cfRule>
    <cfRule type="expression" priority="2" dxfId="1">
      <formula>OR($G$19&gt;=$D$19)</formula>
    </cfRule>
  </conditionalFormatting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I22" numberStoredAsText="1"/>
    <ignoredError sqref="A1:I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21</v>
      </c>
      <c r="B1" s="2"/>
      <c r="E1" s="3" t="s">
        <v>22</v>
      </c>
      <c r="F1" s="3" t="s">
        <v>23</v>
      </c>
      <c r="G1" s="4" t="s">
        <v>24</v>
      </c>
      <c r="H1" s="4"/>
      <c r="I1" s="5"/>
      <c r="J1" s="6" t="s">
        <v>25</v>
      </c>
      <c r="K1" s="6"/>
      <c r="L1" s="7"/>
      <c r="M1" s="8" t="s">
        <v>26</v>
      </c>
      <c r="N1" s="8"/>
      <c r="O1" s="9"/>
      <c r="P1" s="10" t="s">
        <v>27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28</v>
      </c>
      <c r="B3" s="18" t="s">
        <v>65</v>
      </c>
      <c r="D3" s="19" t="s">
        <v>30</v>
      </c>
      <c r="E3" s="20"/>
      <c r="F3" s="21" t="s">
        <v>31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32</v>
      </c>
      <c r="B4" s="26" t="s">
        <v>61</v>
      </c>
      <c r="E4" s="27"/>
      <c r="F4" s="27" t="s">
        <v>34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35</v>
      </c>
      <c r="B5" s="26" t="s">
        <v>60</v>
      </c>
      <c r="D5" s="19" t="s">
        <v>37</v>
      </c>
      <c r="E5" s="31" t="s">
        <v>55</v>
      </c>
      <c r="F5" s="32" t="s">
        <v>69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40</v>
      </c>
      <c r="B6" s="26">
        <v>2020</v>
      </c>
      <c r="E6" s="31" t="s">
        <v>51</v>
      </c>
      <c r="F6" s="32" t="s">
        <v>68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43</v>
      </c>
      <c r="B7" s="26">
        <v>2019</v>
      </c>
      <c r="E7" s="31" t="s">
        <v>48</v>
      </c>
      <c r="F7" s="36" t="s">
        <v>63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46</v>
      </c>
      <c r="B8" s="26">
        <v>2018</v>
      </c>
      <c r="E8" s="31" t="s">
        <v>45</v>
      </c>
      <c r="F8" s="36" t="s">
        <v>44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49</v>
      </c>
      <c r="B9" s="26" t="s">
        <v>58</v>
      </c>
      <c r="E9" s="31" t="s">
        <v>42</v>
      </c>
      <c r="F9" s="36" t="s">
        <v>33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52</v>
      </c>
      <c r="B10" s="40" t="s">
        <v>64</v>
      </c>
      <c r="E10" s="31" t="s">
        <v>39</v>
      </c>
      <c r="F10" s="36" t="s">
        <v>36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56</v>
      </c>
      <c r="B11" s="42">
        <v>44400</v>
      </c>
      <c r="E11" s="31" t="s">
        <v>75</v>
      </c>
      <c r="F11" s="36" t="s">
        <v>53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59</v>
      </c>
      <c r="B12" s="43">
        <v>2011</v>
      </c>
      <c r="E12" s="31" t="s">
        <v>73</v>
      </c>
      <c r="F12" s="36" t="s">
        <v>96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62</v>
      </c>
      <c r="B13" s="45" t="s">
        <v>57</v>
      </c>
      <c r="E13" s="46" t="s">
        <v>71</v>
      </c>
      <c r="F13" s="47" t="s">
        <v>97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66</v>
      </c>
    </row>
    <row r="14" spans="4:18" ht="15.75" thickBot="1">
      <c r="D14" s="19" t="s">
        <v>67</v>
      </c>
      <c r="E14" s="31" t="s">
        <v>55</v>
      </c>
      <c r="F14" s="32" t="s">
        <v>54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51</v>
      </c>
      <c r="F15" s="36" t="s">
        <v>50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48</v>
      </c>
      <c r="F16" s="36" t="s">
        <v>47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45</v>
      </c>
      <c r="F17" s="36" t="s">
        <v>44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42</v>
      </c>
      <c r="F18" s="36" t="s">
        <v>41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39</v>
      </c>
      <c r="F19" s="36" t="s">
        <v>38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75</v>
      </c>
      <c r="F20" s="36" t="s">
        <v>74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73</v>
      </c>
      <c r="F21" s="36" t="s">
        <v>72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71</v>
      </c>
      <c r="F22" s="47" t="s">
        <v>70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76</v>
      </c>
      <c r="E23" s="55"/>
      <c r="F23" s="56" t="s">
        <v>77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78</v>
      </c>
      <c r="E24" s="60"/>
      <c r="F24" s="61" t="s">
        <v>79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80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81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82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83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80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81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82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84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85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86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87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18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88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89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90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91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92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93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