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dgarcia\Documents\"/>
    </mc:Choice>
  </mc:AlternateContent>
  <xr:revisionPtr revIDLastSave="0" documentId="8_{93761FBB-18FE-4AA5-9795-AD4B177EA1B1}" xr6:coauthVersionLast="47" xr6:coauthVersionMax="47" xr10:uidLastSave="{00000000-0000-0000-0000-000000000000}"/>
  <bookViews>
    <workbookView xWindow="-108" yWindow="-108" windowWidth="23256" windowHeight="12576" xr2:uid="{4ECEE0B5-0EDE-44B2-885F-B3EF14F76C29}"/>
  </bookViews>
  <sheets>
    <sheet name="RCRFKEFYAAXHX" sheetId="1" r:id="rId1"/>
  </sheets>
  <definedNames>
    <definedName name="_xlnm.Print_Titles" localSheetId="0">RCRFKEFYAAXHX!$1:$1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9" i="1" l="1"/>
  <c r="N119" i="1"/>
  <c r="L119" i="1"/>
  <c r="J119" i="1"/>
  <c r="I119" i="1"/>
  <c r="F119" i="1"/>
  <c r="G119" i="1"/>
  <c r="E119" i="1"/>
  <c r="D119" i="1"/>
  <c r="C11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O2" i="1"/>
  <c r="M2" i="1"/>
  <c r="K2" i="1"/>
  <c r="K119" i="1" l="1"/>
</calcChain>
</file>

<file path=xl/sharedStrings.xml><?xml version="1.0" encoding="utf-8"?>
<sst xmlns="http://schemas.openxmlformats.org/spreadsheetml/2006/main" count="132" uniqueCount="130">
  <si>
    <t>Eco.</t>
  </si>
  <si>
    <t>Descripción</t>
  </si>
  <si>
    <t>Previsiones Iniciales</t>
  </si>
  <si>
    <t xml:space="preserve">Derechos Anulados </t>
  </si>
  <si>
    <t>Derechos Cancelados</t>
  </si>
  <si>
    <t>Derechos Reconocidos Netos</t>
  </si>
  <si>
    <t>Recaudación Líquida</t>
  </si>
  <si>
    <t>Derechos Pendientes de Cobro</t>
  </si>
  <si>
    <t>IMPUESTO SOBRE LA RENTA DE LAS PERSONAS FISICAS</t>
  </si>
  <si>
    <t>IBI: DE NATURALEZA RUSTICA</t>
  </si>
  <si>
    <t>IBI: DE NATURALEZA URBANA</t>
  </si>
  <si>
    <t>IBI: DE CARACTERISTICAS ESPECIALES</t>
  </si>
  <si>
    <t>IMPUESTO SOBRE VEHICULOS TRACCION MECAN.</t>
  </si>
  <si>
    <t>IMPTO. SOBRE INCREMENTO VALOR TERRENOS DE NATURALEZA URBANA</t>
  </si>
  <si>
    <t>I.A.E.: EMPRESARIAL</t>
  </si>
  <si>
    <t>I.A.E.: CUOTAS NACIONALES Y PROVINCIALES</t>
  </si>
  <si>
    <t>IMPUESTO SOBRE EL VALOR AÑADIDO</t>
  </si>
  <si>
    <t>IMPUESTO SOBRE EL ALCOHOL Y BEBIDAS DERIVADAS.</t>
  </si>
  <si>
    <t>IMPUESTO SOBRE LA CERVEZA</t>
  </si>
  <si>
    <t>IMPUESTO SOBRE LAS LABORES DEL TABACO</t>
  </si>
  <si>
    <t>IMPUESTO SOBRE HIDROCARBUROS</t>
  </si>
  <si>
    <t>IMPUESTO SOBRE PRODUCTOS INTERMEDIOS</t>
  </si>
  <si>
    <t>IMPTO.S/CONSTRUCCIONES, INSTALAC. Y OBRA</t>
  </si>
  <si>
    <t>TASAS: DISTRIBUCION ALCANTARILLADO Y SANEAMIENTO</t>
  </si>
  <si>
    <t>TASAS: RECOGIDA DE BASURAS</t>
  </si>
  <si>
    <t>TASAS: SERVICIOS PROTECCION CIVIL</t>
  </si>
  <si>
    <t>TASAS: CEMENTERIOS</t>
  </si>
  <si>
    <t>TASAS: RECOGIDA DE ANIMALES (AMPLIABLE)</t>
  </si>
  <si>
    <t>TASA TÍTULOS HABILITANTES URBANÍSTICOS</t>
  </si>
  <si>
    <t>TASAS: EXPEDICION DE DOCUMENTOS</t>
  </si>
  <si>
    <t>TASA EXPEDICIÓN DE CERTIFICACIONES</t>
  </si>
  <si>
    <t>TASAS: RETIRADA DE VEHICULOS</t>
  </si>
  <si>
    <t>TASAS: LICENCIAS DE APERTURA</t>
  </si>
  <si>
    <t>TASAS: PRESTACION SERVICIOS DE CARACTER GENERAL</t>
  </si>
  <si>
    <t>TASA TÍTULOS HABILITANTES ACTIVIDADES</t>
  </si>
  <si>
    <t>TASA TRAMITACIÓN EXPEDIENTES DE GESTIÓN URBANÍSTICA</t>
  </si>
  <si>
    <t>TASA TRAMITACIÓN EXPEDIENTES DE INFORMACIÓN URBANÍSTICA</t>
  </si>
  <si>
    <t>TASA TÍTULOS HABILITANTES ESPECIALES</t>
  </si>
  <si>
    <t>TASA INSPECCIÓN SANITARIA</t>
  </si>
  <si>
    <t>TASA RECOGIDA DE PODAS</t>
  </si>
  <si>
    <t>TASA GESTIÓN DE ANIMALES RETIRADOS DE LA VÍA PÚBLICA</t>
  </si>
  <si>
    <t>TASA TRATAMIENTOS FITOSANITARIOS</t>
  </si>
  <si>
    <t>TASA INSPECCION ACUSTICA</t>
  </si>
  <si>
    <t>TASA BODAS CIVILES</t>
  </si>
  <si>
    <t>TASA GALERIA TIRO MUNICIPAL</t>
  </si>
  <si>
    <t>TASA DERECHOS EXAMEN</t>
  </si>
  <si>
    <t>TASA DE ESTACIONAMIENTO DE VEHÍCULOS Y RESERVA VÍA PÚBLICA</t>
  </si>
  <si>
    <t>TASAS: VADOS Y RESERVA VIA PUBLICA PARA CARGA Y DE</t>
  </si>
  <si>
    <t>TASA POR UTILIZACIÓN PRIVATIVA O APROVECHAMIENTO ESPECIAL PO</t>
  </si>
  <si>
    <t>TASAS: GAS NATURAL. APROV.SUELO,SUBSUELO Y VUELO.</t>
  </si>
  <si>
    <t>TASAS: INSTAL.QUIOSCOS,MESAS,SILLAS Y PUESTOS TEMP</t>
  </si>
  <si>
    <t>TASA POR OCUPACION DE LA VIA PUBLICA CON SUSPENSION</t>
  </si>
  <si>
    <t>COMPENSACION DE TELEFONICA DE ESPAÑA SA</t>
  </si>
  <si>
    <t>TASAS: OCUPACION DE SUBSUELO,SUELO Y VUELO USO PUB</t>
  </si>
  <si>
    <t>TASA POR OCUPACIÓN DE TERRENOS DE USO PÚBLICO CON FINES PUBL</t>
  </si>
  <si>
    <t>TASA POR OCUPACIÓN, INSTALACIÓN Y/O USO DEL DOMINIO PÚBLICO</t>
  </si>
  <si>
    <t>TASA HUERTOS URBANOS</t>
  </si>
  <si>
    <t>PRECIOS PÚBLICOS MAYORES</t>
  </si>
  <si>
    <t>PRECIOS PÚBLICOS FAMILIA</t>
  </si>
  <si>
    <t>PRECIOS PUBLICOS TRANSPORTE EDUCACION</t>
  </si>
  <si>
    <t>PRECIOS PUBLICOS: AREA DEPORTES</t>
  </si>
  <si>
    <t>PRECIOS PUBLICOS:PROGRAMACION CULTURAL</t>
  </si>
  <si>
    <t>PRECIOS PUBLICOS:ESCUELAS Y TALLERES</t>
  </si>
  <si>
    <t>PRECIOS PUBLICOS:AREA JUVENTUD</t>
  </si>
  <si>
    <t>VENTA ENERGIA FOTOVOLTAICA</t>
  </si>
  <si>
    <t>REINTEGROS: DE PAGOS INDEBIDOS</t>
  </si>
  <si>
    <t>REINTEGROS: DE ANUNCIOS DE PARTICULARES</t>
  </si>
  <si>
    <t>MULTAS POR INFRACCIONES URBANÍSTICAS</t>
  </si>
  <si>
    <t>OTROS INGRESOS E INDEMNIZACIONES</t>
  </si>
  <si>
    <t>MULTAS POR INFRACCIONES TRIBUTARIAS Y ANÁLOGAS</t>
  </si>
  <si>
    <t>MULTAS POR INFRACCIONES DE LA ORDENANZA DE CIRCULACIÓN</t>
  </si>
  <si>
    <t>OTRAS MULTAS Y SANCIONES</t>
  </si>
  <si>
    <t>RECARGOS POR DECLARACIÓN EXTEMPORÁNEA SIN REQUERIMIENTO PREV</t>
  </si>
  <si>
    <t>RECARGO EJECUTIVO</t>
  </si>
  <si>
    <t>RECARGO DE APREMIO</t>
  </si>
  <si>
    <t>INTERESES DE DEMORA</t>
  </si>
  <si>
    <t>EJECUCIONES SUBSIDIARIAS</t>
  </si>
  <si>
    <t>COSTAS</t>
  </si>
  <si>
    <t>COSTAS JUDICIALES</t>
  </si>
  <si>
    <t>OTROS INGRESOS:REGENERACION PAISAJISTICA</t>
  </si>
  <si>
    <t>OTROS INGRESOS:COBROS DUPLICADOS</t>
  </si>
  <si>
    <t>OTROS INGRESOS DIVERSOS</t>
  </si>
  <si>
    <t>OTROS INGRESOS. TABLAS DE ARBOLADO</t>
  </si>
  <si>
    <t>FONDOS EUROPEOS MRR ESTADO</t>
  </si>
  <si>
    <t>FONDO COMPLEMENTARIO DE FINANCIACION</t>
  </si>
  <si>
    <t>FONDO ADICIONAL FINANCIACIÓN LIQUIDACIÓN NEGATIVA TRIBUTOS</t>
  </si>
  <si>
    <t>SUBVENCIÓN AGENTES DE INNOVACIÓN RED IMPULSO</t>
  </si>
  <si>
    <t>SUBVENCIONES COMUNIDAD AREA BIENESTAR SOCIAL.</t>
  </si>
  <si>
    <t>SUBVENCIONES COMUNIDAD.EDUCACION</t>
  </si>
  <si>
    <t>SUBVENCIONES COMUNIDAD EMPLEO</t>
  </si>
  <si>
    <t>CONVENIO CAM: SUBVENCIÓN BIBLIOTECAS</t>
  </si>
  <si>
    <t>SUBVENCIONES COMUNIDAD AREA SEGURIDAD</t>
  </si>
  <si>
    <t>SUBVENCIÓN CAM PLAN FORMACIÓN PERSONAL</t>
  </si>
  <si>
    <t>SUBVENCIONES COMUNIDAD. DEPORTE INFANTIL</t>
  </si>
  <si>
    <t>SUBVENCIONES COMUNIDAD VARIAS.</t>
  </si>
  <si>
    <t>OTRAS TRANSFERENCIA CORRIENTES</t>
  </si>
  <si>
    <t>TRANSFERENCIAS DE EMPRESAS PRIVADAS</t>
  </si>
  <si>
    <t>TRANSF. PATROCINIO EMP.PRIVADAS AREA DEPORTES</t>
  </si>
  <si>
    <t>OTRAS TRANSFERENCIAS DE LA UNION EUROPEA</t>
  </si>
  <si>
    <t>INTERESES DE DEPOSITOS</t>
  </si>
  <si>
    <t>DIVIDENDOS CANAL ISABEL II</t>
  </si>
  <si>
    <t>PRODUCTO DEL ARRENDAMIENTO DE FINCAS URBANAS</t>
  </si>
  <si>
    <t>CANON CONCESION TANATORIO</t>
  </si>
  <si>
    <t>CANON CONCESIONES COMERCIALES MONTECILLO Y MARAZUELA</t>
  </si>
  <si>
    <t>CANON CONCESIONES DEPORTES</t>
  </si>
  <si>
    <t>CANON CONCESIONES SERVICIOS A LA CIUDAD</t>
  </si>
  <si>
    <t>CANON CONCESIONES JUVENTUD</t>
  </si>
  <si>
    <t>CANON CONCESIONES PARCELAS VIVIENDA PROTEGIDA</t>
  </si>
  <si>
    <t>OTROS CANON DE EXPLOTACION</t>
  </si>
  <si>
    <t>ENAJENACIÓN SOLARES</t>
  </si>
  <si>
    <t>FONDOS EUROPEOS MRR. ESTADO</t>
  </si>
  <si>
    <t>CONVENIO MEJORA IES JOSE GARCIA NIETO</t>
  </si>
  <si>
    <t>TRANSF. CAPITAL CAM PIMA</t>
  </si>
  <si>
    <t>TRANS.CAPITAL: SUBVENCION BIBLIOTECAS</t>
  </si>
  <si>
    <t>PIR 2017-2018</t>
  </si>
  <si>
    <t>PIR 2022-2026</t>
  </si>
  <si>
    <t>TRANS.CAPITAL CAM: AGUAS PLUVIALES FINCA TALAVERONA</t>
  </si>
  <si>
    <t>CAM. REHABILITACIÓN COLONIA LAS VÍRGENES- BARRIO DE LA SUIZA</t>
  </si>
  <si>
    <t>DEL FONDO DE DESARROLLO REGIONAL (FEDER)</t>
  </si>
  <si>
    <t>FONDOS EUROPEOS NEXT GENERATION</t>
  </si>
  <si>
    <t>DE ANTICIPOS DE PAGAS Y DEMAS PRESTAMOS AL PERSONA</t>
  </si>
  <si>
    <t>PARA GASTOS CON FINANCIACION AFECTADA</t>
  </si>
  <si>
    <t>PRESTAMOS RECIBIDOS A LARGO PLAZO</t>
  </si>
  <si>
    <t>Modificaciones</t>
  </si>
  <si>
    <t>Prev. Totales</t>
  </si>
  <si>
    <t>Drchos Reconocidos</t>
  </si>
  <si>
    <t xml:space="preserve">Devoluciones </t>
  </si>
  <si>
    <t>% DR/Prev. Def.</t>
  </si>
  <si>
    <t>% Rec./DR</t>
  </si>
  <si>
    <t>DR-Prev. def.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</si>
</sst>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008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4" fontId="0" fillId="0" borderId="0" xfId="0" applyNumberFormat="1"/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4" fontId="18" fillId="33" borderId="10" xfId="0" applyNumberFormat="1" applyFont="1" applyFill="1" applyBorder="1"/>
    <xf numFmtId="10" fontId="18" fillId="33" borderId="10" xfId="0" applyNumberFormat="1" applyFont="1" applyFill="1" applyBorder="1"/>
    <xf numFmtId="0" fontId="0" fillId="0" borderId="10" xfId="0" applyNumberFormat="1" applyBorder="1" applyAlignment="1">
      <alignment horizontal="center"/>
    </xf>
    <xf numFmtId="49" fontId="0" fillId="0" borderId="10" xfId="0" applyNumberFormat="1" applyBorder="1"/>
    <xf numFmtId="4" fontId="0" fillId="0" borderId="10" xfId="0" applyNumberFormat="1" applyBorder="1"/>
    <xf numFmtId="10" fontId="0" fillId="0" borderId="10" xfId="42" applyNumberFormat="1" applyFont="1" applyBorder="1"/>
    <xf numFmtId="1" fontId="0" fillId="0" borderId="10" xfId="0" applyNumberForma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2954-7439-4A49-B711-F5F77B266A2C}">
  <sheetPr>
    <pageSetUpPr fitToPage="1"/>
  </sheetPr>
  <dimension ref="A1:O119"/>
  <sheetViews>
    <sheetView tabSelected="1" topLeftCell="D1" workbookViewId="0">
      <pane ySplit="1" topLeftCell="A2" activePane="bottomLeft" state="frozen"/>
      <selection activeCell="B1" sqref="B1"/>
      <selection pane="bottomLeft" activeCell="P113" sqref="P113"/>
    </sheetView>
  </sheetViews>
  <sheetFormatPr baseColWidth="10" defaultRowHeight="14.4" x14ac:dyDescent="0.3"/>
  <cols>
    <col min="1" max="1" width="6" style="1" bestFit="1" customWidth="1"/>
    <col min="2" max="2" width="66.44140625" bestFit="1" customWidth="1"/>
    <col min="3" max="3" width="15.33203125" style="2" bestFit="1" customWidth="1"/>
    <col min="4" max="4" width="16.44140625" style="2" bestFit="1" customWidth="1"/>
    <col min="5" max="5" width="15.33203125" style="2" bestFit="1" customWidth="1"/>
    <col min="6" max="6" width="14.33203125" style="2" bestFit="1" customWidth="1"/>
    <col min="7" max="7" width="13" style="2" bestFit="1" customWidth="1"/>
    <col min="8" max="8" width="12.88671875" style="2" bestFit="1" customWidth="1"/>
    <col min="9" max="9" width="14.6640625" style="2" customWidth="1"/>
    <col min="10" max="10" width="14.33203125" style="2" bestFit="1" customWidth="1"/>
    <col min="12" max="12" width="14.109375" style="2" bestFit="1" customWidth="1"/>
    <col min="13" max="13" width="11.6640625" style="2" bestFit="1" customWidth="1"/>
    <col min="14" max="14" width="15.6640625" style="2" bestFit="1" customWidth="1"/>
    <col min="15" max="15" width="14.88671875" bestFit="1" customWidth="1"/>
  </cols>
  <sheetData>
    <row r="1" spans="1:15" ht="41.4" x14ac:dyDescent="0.3">
      <c r="A1" s="4" t="s">
        <v>0</v>
      </c>
      <c r="B1" s="3" t="s">
        <v>1</v>
      </c>
      <c r="C1" s="3" t="s">
        <v>2</v>
      </c>
      <c r="D1" s="3" t="s">
        <v>123</v>
      </c>
      <c r="E1" s="3" t="s">
        <v>124</v>
      </c>
      <c r="F1" s="3" t="s">
        <v>125</v>
      </c>
      <c r="G1" s="3" t="s">
        <v>3</v>
      </c>
      <c r="H1" s="3" t="s">
        <v>4</v>
      </c>
      <c r="I1" s="3" t="s">
        <v>126</v>
      </c>
      <c r="J1" s="3" t="s">
        <v>5</v>
      </c>
      <c r="K1" s="3" t="s">
        <v>127</v>
      </c>
      <c r="L1" s="3" t="s">
        <v>6</v>
      </c>
      <c r="M1" s="3" t="s">
        <v>128</v>
      </c>
      <c r="N1" s="3" t="s">
        <v>7</v>
      </c>
      <c r="O1" s="3" t="s">
        <v>129</v>
      </c>
    </row>
    <row r="2" spans="1:15" x14ac:dyDescent="0.3">
      <c r="A2" s="7">
        <v>10000</v>
      </c>
      <c r="B2" s="8" t="s">
        <v>8</v>
      </c>
      <c r="C2" s="9">
        <v>8139445.2999999998</v>
      </c>
      <c r="D2" s="9">
        <v>0</v>
      </c>
      <c r="E2" s="9">
        <v>8139445.2999999998</v>
      </c>
      <c r="F2" s="9">
        <v>3822101.88</v>
      </c>
      <c r="G2" s="9">
        <v>0</v>
      </c>
      <c r="H2" s="9">
        <v>0</v>
      </c>
      <c r="I2" s="9">
        <v>0</v>
      </c>
      <c r="J2" s="9">
        <v>3822101.88</v>
      </c>
      <c r="K2" s="10">
        <f>F2/E2</f>
        <v>0.46957768485771384</v>
      </c>
      <c r="L2" s="9">
        <v>3822101.88</v>
      </c>
      <c r="M2" s="10">
        <f>L2/J2</f>
        <v>1</v>
      </c>
      <c r="N2" s="9">
        <v>0</v>
      </c>
      <c r="O2" s="9">
        <f>F2-E2</f>
        <v>-4317343.42</v>
      </c>
    </row>
    <row r="3" spans="1:15" x14ac:dyDescent="0.3">
      <c r="A3" s="7">
        <v>11200</v>
      </c>
      <c r="B3" s="8" t="s">
        <v>9</v>
      </c>
      <c r="C3" s="9">
        <v>36019.949999999997</v>
      </c>
      <c r="D3" s="9">
        <v>0</v>
      </c>
      <c r="E3" s="9">
        <v>36019.949999999997</v>
      </c>
      <c r="F3" s="9">
        <v>36033.800000000003</v>
      </c>
      <c r="G3" s="9">
        <v>0</v>
      </c>
      <c r="H3" s="9">
        <v>0</v>
      </c>
      <c r="I3" s="9">
        <v>0</v>
      </c>
      <c r="J3" s="9">
        <v>36033.800000000003</v>
      </c>
      <c r="K3" s="10">
        <f t="shared" ref="K3:K66" si="0">F3/E3</f>
        <v>1.0003845091400738</v>
      </c>
      <c r="L3" s="9">
        <v>0</v>
      </c>
      <c r="M3" s="10">
        <f t="shared" ref="M3:M66" si="1">L3/J3</f>
        <v>0</v>
      </c>
      <c r="N3" s="9">
        <v>36033.800000000003</v>
      </c>
      <c r="O3" s="9">
        <f t="shared" ref="O3:O66" si="2">F3-E3</f>
        <v>13.850000000005821</v>
      </c>
    </row>
    <row r="4" spans="1:15" x14ac:dyDescent="0.3">
      <c r="A4" s="7">
        <v>11300</v>
      </c>
      <c r="B4" s="8" t="s">
        <v>10</v>
      </c>
      <c r="C4" s="9">
        <v>39000000</v>
      </c>
      <c r="D4" s="9">
        <v>0</v>
      </c>
      <c r="E4" s="9">
        <v>39000000</v>
      </c>
      <c r="F4" s="9">
        <v>38036977.399999999</v>
      </c>
      <c r="G4" s="9">
        <v>7718.63</v>
      </c>
      <c r="H4" s="9">
        <v>0</v>
      </c>
      <c r="I4" s="9">
        <v>7718.63</v>
      </c>
      <c r="J4" s="9">
        <v>38029258.770000003</v>
      </c>
      <c r="K4" s="10">
        <f t="shared" si="0"/>
        <v>0.97530711282051274</v>
      </c>
      <c r="L4" s="9">
        <v>57232.97</v>
      </c>
      <c r="M4" s="10">
        <f t="shared" si="1"/>
        <v>1.5049720097397522E-3</v>
      </c>
      <c r="N4" s="9">
        <v>37972025.799999997</v>
      </c>
      <c r="O4" s="9">
        <f t="shared" si="2"/>
        <v>-963022.60000000149</v>
      </c>
    </row>
    <row r="5" spans="1:15" x14ac:dyDescent="0.3">
      <c r="A5" s="7">
        <v>11400</v>
      </c>
      <c r="B5" s="8" t="s">
        <v>11</v>
      </c>
      <c r="C5" s="9">
        <v>1028.07</v>
      </c>
      <c r="D5" s="9">
        <v>0</v>
      </c>
      <c r="E5" s="9">
        <v>1028.07</v>
      </c>
      <c r="F5" s="9">
        <v>1028.07</v>
      </c>
      <c r="G5" s="9">
        <v>0</v>
      </c>
      <c r="H5" s="9">
        <v>0</v>
      </c>
      <c r="I5" s="9">
        <v>0</v>
      </c>
      <c r="J5" s="9">
        <v>1028.07</v>
      </c>
      <c r="K5" s="10">
        <f t="shared" si="0"/>
        <v>1</v>
      </c>
      <c r="L5" s="9">
        <v>0</v>
      </c>
      <c r="M5" s="10">
        <f t="shared" si="1"/>
        <v>0</v>
      </c>
      <c r="N5" s="9">
        <v>1028.07</v>
      </c>
      <c r="O5" s="9">
        <f t="shared" si="2"/>
        <v>0</v>
      </c>
    </row>
    <row r="6" spans="1:15" x14ac:dyDescent="0.3">
      <c r="A6" s="7">
        <v>11500</v>
      </c>
      <c r="B6" s="8" t="s">
        <v>12</v>
      </c>
      <c r="C6" s="9">
        <v>4024836.12</v>
      </c>
      <c r="D6" s="9">
        <v>0</v>
      </c>
      <c r="E6" s="9">
        <v>4024836.12</v>
      </c>
      <c r="F6" s="9">
        <v>4006216.65</v>
      </c>
      <c r="G6" s="9">
        <v>1358.95</v>
      </c>
      <c r="H6" s="9">
        <v>0</v>
      </c>
      <c r="I6" s="9">
        <v>1358.95</v>
      </c>
      <c r="J6" s="9">
        <v>4004857.7</v>
      </c>
      <c r="K6" s="10">
        <f t="shared" si="0"/>
        <v>0.99537385636461639</v>
      </c>
      <c r="L6" s="9">
        <v>3189503.68</v>
      </c>
      <c r="M6" s="10">
        <f t="shared" si="1"/>
        <v>0.79640874131432937</v>
      </c>
      <c r="N6" s="9">
        <v>815354.02</v>
      </c>
      <c r="O6" s="9">
        <f t="shared" si="2"/>
        <v>-18619.470000000205</v>
      </c>
    </row>
    <row r="7" spans="1:15" x14ac:dyDescent="0.3">
      <c r="A7" s="7">
        <v>11600</v>
      </c>
      <c r="B7" s="8" t="s">
        <v>13</v>
      </c>
      <c r="C7" s="9">
        <v>9000000</v>
      </c>
      <c r="D7" s="9">
        <v>0</v>
      </c>
      <c r="E7" s="9">
        <v>9000000</v>
      </c>
      <c r="F7" s="9">
        <v>4438916.4000000004</v>
      </c>
      <c r="G7" s="9">
        <v>1674359.67</v>
      </c>
      <c r="H7" s="9">
        <v>0</v>
      </c>
      <c r="I7" s="9">
        <v>1674359.67</v>
      </c>
      <c r="J7" s="9">
        <v>2764556.73</v>
      </c>
      <c r="K7" s="10">
        <f t="shared" si="0"/>
        <v>0.49321293333333338</v>
      </c>
      <c r="L7" s="9">
        <v>1528829.54</v>
      </c>
      <c r="M7" s="10">
        <f t="shared" si="1"/>
        <v>0.55301073166981096</v>
      </c>
      <c r="N7" s="9">
        <v>1235727.19</v>
      </c>
      <c r="O7" s="9">
        <f t="shared" si="2"/>
        <v>-4561083.5999999996</v>
      </c>
    </row>
    <row r="8" spans="1:15" x14ac:dyDescent="0.3">
      <c r="A8" s="7">
        <v>13000</v>
      </c>
      <c r="B8" s="8" t="s">
        <v>14</v>
      </c>
      <c r="C8" s="9">
        <v>2144703.19</v>
      </c>
      <c r="D8" s="9">
        <v>0</v>
      </c>
      <c r="E8" s="9">
        <v>2144703.19</v>
      </c>
      <c r="F8" s="9">
        <v>1625252.16</v>
      </c>
      <c r="G8" s="9">
        <v>872.35</v>
      </c>
      <c r="H8" s="9">
        <v>0</v>
      </c>
      <c r="I8" s="9">
        <v>872.35</v>
      </c>
      <c r="J8" s="9">
        <v>1624379.81</v>
      </c>
      <c r="K8" s="10">
        <f t="shared" si="0"/>
        <v>0.75779817346194178</v>
      </c>
      <c r="L8" s="9">
        <v>75812.77</v>
      </c>
      <c r="M8" s="10">
        <f t="shared" si="1"/>
        <v>4.6671824860960318E-2</v>
      </c>
      <c r="N8" s="9">
        <v>1548567.04</v>
      </c>
      <c r="O8" s="9">
        <f t="shared" si="2"/>
        <v>-519451.03</v>
      </c>
    </row>
    <row r="9" spans="1:15" x14ac:dyDescent="0.3">
      <c r="A9" s="7">
        <v>13002</v>
      </c>
      <c r="B9" s="8" t="s">
        <v>15</v>
      </c>
      <c r="C9" s="9">
        <v>1090977.1100000001</v>
      </c>
      <c r="D9" s="9">
        <v>0</v>
      </c>
      <c r="E9" s="9">
        <v>1090977.1100000001</v>
      </c>
      <c r="F9" s="9">
        <v>436232.24</v>
      </c>
      <c r="G9" s="9">
        <v>0</v>
      </c>
      <c r="H9" s="9">
        <v>0</v>
      </c>
      <c r="I9" s="9">
        <v>0</v>
      </c>
      <c r="J9" s="9">
        <v>436232.24</v>
      </c>
      <c r="K9" s="10">
        <f t="shared" si="0"/>
        <v>0.39985462206443539</v>
      </c>
      <c r="L9" s="9">
        <v>436232.24</v>
      </c>
      <c r="M9" s="10">
        <f t="shared" si="1"/>
        <v>1</v>
      </c>
      <c r="N9" s="9">
        <v>0</v>
      </c>
      <c r="O9" s="9">
        <f t="shared" si="2"/>
        <v>-654744.87000000011</v>
      </c>
    </row>
    <row r="10" spans="1:15" x14ac:dyDescent="0.3">
      <c r="A10" s="7">
        <v>21000</v>
      </c>
      <c r="B10" s="8" t="s">
        <v>16</v>
      </c>
      <c r="C10" s="9">
        <v>3073662.43</v>
      </c>
      <c r="D10" s="9">
        <v>0</v>
      </c>
      <c r="E10" s="9">
        <v>3073662.43</v>
      </c>
      <c r="F10" s="9">
        <v>1375667.04</v>
      </c>
      <c r="G10" s="9">
        <v>0</v>
      </c>
      <c r="H10" s="9">
        <v>0</v>
      </c>
      <c r="I10" s="9">
        <v>0</v>
      </c>
      <c r="J10" s="9">
        <v>1375667.04</v>
      </c>
      <c r="K10" s="10">
        <f t="shared" si="0"/>
        <v>0.44756607836079121</v>
      </c>
      <c r="L10" s="9">
        <v>1375667.04</v>
      </c>
      <c r="M10" s="10">
        <f t="shared" si="1"/>
        <v>1</v>
      </c>
      <c r="N10" s="9">
        <v>0</v>
      </c>
      <c r="O10" s="9">
        <f t="shared" si="2"/>
        <v>-1697995.3900000001</v>
      </c>
    </row>
    <row r="11" spans="1:15" x14ac:dyDescent="0.3">
      <c r="A11" s="7">
        <v>22000</v>
      </c>
      <c r="B11" s="8" t="s">
        <v>17</v>
      </c>
      <c r="C11" s="9">
        <v>27128.080000000002</v>
      </c>
      <c r="D11" s="9">
        <v>0</v>
      </c>
      <c r="E11" s="9">
        <v>27128.080000000002</v>
      </c>
      <c r="F11" s="9">
        <v>15136.38</v>
      </c>
      <c r="G11" s="9">
        <v>0</v>
      </c>
      <c r="H11" s="9">
        <v>0</v>
      </c>
      <c r="I11" s="9">
        <v>0</v>
      </c>
      <c r="J11" s="9">
        <v>15136.38</v>
      </c>
      <c r="K11" s="10">
        <f t="shared" si="0"/>
        <v>0.55795987036310712</v>
      </c>
      <c r="L11" s="9">
        <v>15136.38</v>
      </c>
      <c r="M11" s="10">
        <f t="shared" si="1"/>
        <v>1</v>
      </c>
      <c r="N11" s="9">
        <v>0</v>
      </c>
      <c r="O11" s="9">
        <f t="shared" si="2"/>
        <v>-11991.700000000003</v>
      </c>
    </row>
    <row r="12" spans="1:15" x14ac:dyDescent="0.3">
      <c r="A12" s="7">
        <v>22001</v>
      </c>
      <c r="B12" s="8" t="s">
        <v>18</v>
      </c>
      <c r="C12" s="9">
        <v>10359.23</v>
      </c>
      <c r="D12" s="9">
        <v>0</v>
      </c>
      <c r="E12" s="9">
        <v>10359.23</v>
      </c>
      <c r="F12" s="9">
        <v>4846.26</v>
      </c>
      <c r="G12" s="9">
        <v>0</v>
      </c>
      <c r="H12" s="9">
        <v>0</v>
      </c>
      <c r="I12" s="9">
        <v>0</v>
      </c>
      <c r="J12" s="9">
        <v>4846.26</v>
      </c>
      <c r="K12" s="10">
        <f t="shared" si="0"/>
        <v>0.46782048472714677</v>
      </c>
      <c r="L12" s="9">
        <v>4846.26</v>
      </c>
      <c r="M12" s="10">
        <f t="shared" si="1"/>
        <v>1</v>
      </c>
      <c r="N12" s="9">
        <v>0</v>
      </c>
      <c r="O12" s="9">
        <f t="shared" si="2"/>
        <v>-5512.9699999999993</v>
      </c>
    </row>
    <row r="13" spans="1:15" x14ac:dyDescent="0.3">
      <c r="A13" s="7">
        <v>22003</v>
      </c>
      <c r="B13" s="8" t="s">
        <v>19</v>
      </c>
      <c r="C13" s="9">
        <v>106146.05</v>
      </c>
      <c r="D13" s="9">
        <v>0</v>
      </c>
      <c r="E13" s="9">
        <v>106146.05</v>
      </c>
      <c r="F13" s="9">
        <v>54544.02</v>
      </c>
      <c r="G13" s="9">
        <v>0</v>
      </c>
      <c r="H13" s="9">
        <v>0</v>
      </c>
      <c r="I13" s="9">
        <v>0</v>
      </c>
      <c r="J13" s="9">
        <v>54544.02</v>
      </c>
      <c r="K13" s="10">
        <f t="shared" si="0"/>
        <v>0.51385821705094059</v>
      </c>
      <c r="L13" s="9">
        <v>54544.02</v>
      </c>
      <c r="M13" s="10">
        <f t="shared" si="1"/>
        <v>1</v>
      </c>
      <c r="N13" s="9">
        <v>0</v>
      </c>
      <c r="O13" s="9">
        <f t="shared" si="2"/>
        <v>-51602.030000000006</v>
      </c>
    </row>
    <row r="14" spans="1:15" x14ac:dyDescent="0.3">
      <c r="A14" s="7">
        <v>22004</v>
      </c>
      <c r="B14" s="8" t="s">
        <v>20</v>
      </c>
      <c r="C14" s="9">
        <v>202257.91</v>
      </c>
      <c r="D14" s="9">
        <v>0</v>
      </c>
      <c r="E14" s="9">
        <v>202257.91</v>
      </c>
      <c r="F14" s="9">
        <v>117236.88</v>
      </c>
      <c r="G14" s="9">
        <v>0</v>
      </c>
      <c r="H14" s="9">
        <v>0</v>
      </c>
      <c r="I14" s="9">
        <v>0</v>
      </c>
      <c r="J14" s="9">
        <v>117236.88</v>
      </c>
      <c r="K14" s="10">
        <f t="shared" si="0"/>
        <v>0.57964051937449568</v>
      </c>
      <c r="L14" s="9">
        <v>117236.88</v>
      </c>
      <c r="M14" s="10">
        <f t="shared" si="1"/>
        <v>1</v>
      </c>
      <c r="N14" s="9">
        <v>0</v>
      </c>
      <c r="O14" s="9">
        <f t="shared" si="2"/>
        <v>-85021.03</v>
      </c>
    </row>
    <row r="15" spans="1:15" x14ac:dyDescent="0.3">
      <c r="A15" s="7">
        <v>22006</v>
      </c>
      <c r="B15" s="8" t="s">
        <v>21</v>
      </c>
      <c r="C15" s="9">
        <v>997.39</v>
      </c>
      <c r="D15" s="9">
        <v>0</v>
      </c>
      <c r="E15" s="9">
        <v>997.39</v>
      </c>
      <c r="F15" s="9">
        <v>427.32</v>
      </c>
      <c r="G15" s="9">
        <v>0</v>
      </c>
      <c r="H15" s="9">
        <v>0</v>
      </c>
      <c r="I15" s="9">
        <v>0</v>
      </c>
      <c r="J15" s="9">
        <v>427.32</v>
      </c>
      <c r="K15" s="10">
        <f t="shared" si="0"/>
        <v>0.42843822376402413</v>
      </c>
      <c r="L15" s="9">
        <v>427.32</v>
      </c>
      <c r="M15" s="10">
        <f t="shared" si="1"/>
        <v>1</v>
      </c>
      <c r="N15" s="9">
        <v>0</v>
      </c>
      <c r="O15" s="9">
        <f t="shared" si="2"/>
        <v>-570.06999999999994</v>
      </c>
    </row>
    <row r="16" spans="1:15" x14ac:dyDescent="0.3">
      <c r="A16" s="7">
        <v>29000</v>
      </c>
      <c r="B16" s="8" t="s">
        <v>22</v>
      </c>
      <c r="C16" s="9">
        <v>5800000</v>
      </c>
      <c r="D16" s="9">
        <v>0</v>
      </c>
      <c r="E16" s="9">
        <v>5800000</v>
      </c>
      <c r="F16" s="9">
        <v>3168779.96</v>
      </c>
      <c r="G16" s="9">
        <v>27970.98</v>
      </c>
      <c r="H16" s="9">
        <v>0</v>
      </c>
      <c r="I16" s="9">
        <v>27970.98</v>
      </c>
      <c r="J16" s="9">
        <v>3140808.98</v>
      </c>
      <c r="K16" s="10">
        <f t="shared" si="0"/>
        <v>0.5463413724137931</v>
      </c>
      <c r="L16" s="9">
        <v>2701087.93</v>
      </c>
      <c r="M16" s="10">
        <f t="shared" si="1"/>
        <v>0.85999751885579501</v>
      </c>
      <c r="N16" s="9">
        <v>439721.05</v>
      </c>
      <c r="O16" s="9">
        <f t="shared" si="2"/>
        <v>-2631220.04</v>
      </c>
    </row>
    <row r="17" spans="1:15" x14ac:dyDescent="0.3">
      <c r="A17" s="7">
        <v>30100</v>
      </c>
      <c r="B17" s="8" t="s">
        <v>23</v>
      </c>
      <c r="C17" s="9">
        <v>125000</v>
      </c>
      <c r="D17" s="9">
        <v>0</v>
      </c>
      <c r="E17" s="9">
        <v>125000</v>
      </c>
      <c r="F17" s="9">
        <v>200</v>
      </c>
      <c r="G17" s="9">
        <v>0</v>
      </c>
      <c r="H17" s="9">
        <v>0</v>
      </c>
      <c r="I17" s="9">
        <v>0</v>
      </c>
      <c r="J17" s="9">
        <v>200</v>
      </c>
      <c r="K17" s="10">
        <f t="shared" si="0"/>
        <v>1.6000000000000001E-3</v>
      </c>
      <c r="L17" s="9">
        <v>200</v>
      </c>
      <c r="M17" s="10">
        <f t="shared" si="1"/>
        <v>1</v>
      </c>
      <c r="N17" s="9">
        <v>0</v>
      </c>
      <c r="O17" s="9">
        <f t="shared" si="2"/>
        <v>-124800</v>
      </c>
    </row>
    <row r="18" spans="1:15" x14ac:dyDescent="0.3">
      <c r="A18" s="7">
        <v>30200</v>
      </c>
      <c r="B18" s="8" t="s">
        <v>24</v>
      </c>
      <c r="C18" s="9">
        <v>5020938.6900000004</v>
      </c>
      <c r="D18" s="9">
        <v>0</v>
      </c>
      <c r="E18" s="9">
        <v>5020938.6900000004</v>
      </c>
      <c r="F18" s="9">
        <v>4826316.62</v>
      </c>
      <c r="G18" s="9">
        <v>0</v>
      </c>
      <c r="H18" s="9">
        <v>0</v>
      </c>
      <c r="I18" s="9">
        <v>0</v>
      </c>
      <c r="J18" s="9">
        <v>4826316.62</v>
      </c>
      <c r="K18" s="10">
        <f t="shared" si="0"/>
        <v>0.96123791147109183</v>
      </c>
      <c r="L18" s="9">
        <v>208939.76</v>
      </c>
      <c r="M18" s="10">
        <f t="shared" si="1"/>
        <v>4.3291763978800052E-2</v>
      </c>
      <c r="N18" s="9">
        <v>4617376.8600000003</v>
      </c>
      <c r="O18" s="9">
        <f t="shared" si="2"/>
        <v>-194622.0700000003</v>
      </c>
    </row>
    <row r="19" spans="1:15" x14ac:dyDescent="0.3">
      <c r="A19" s="7">
        <v>30900</v>
      </c>
      <c r="B19" s="8" t="s">
        <v>25</v>
      </c>
      <c r="C19" s="9">
        <v>0</v>
      </c>
      <c r="D19" s="9">
        <v>0</v>
      </c>
      <c r="E19" s="9">
        <v>0</v>
      </c>
      <c r="F19" s="9">
        <v>756.96</v>
      </c>
      <c r="G19" s="9">
        <v>0</v>
      </c>
      <c r="H19" s="9">
        <v>0</v>
      </c>
      <c r="I19" s="9">
        <v>0</v>
      </c>
      <c r="J19" s="9">
        <v>756.96</v>
      </c>
      <c r="K19" s="10" t="e">
        <f t="shared" si="0"/>
        <v>#DIV/0!</v>
      </c>
      <c r="L19" s="9">
        <v>756.96</v>
      </c>
      <c r="M19" s="10">
        <f t="shared" si="1"/>
        <v>1</v>
      </c>
      <c r="N19" s="9">
        <v>0</v>
      </c>
      <c r="O19" s="9">
        <f t="shared" si="2"/>
        <v>756.96</v>
      </c>
    </row>
    <row r="20" spans="1:15" x14ac:dyDescent="0.3">
      <c r="A20" s="7">
        <v>30901</v>
      </c>
      <c r="B20" s="8" t="s">
        <v>26</v>
      </c>
      <c r="C20" s="9">
        <v>150000</v>
      </c>
      <c r="D20" s="9">
        <v>0</v>
      </c>
      <c r="E20" s="9">
        <v>150000</v>
      </c>
      <c r="F20" s="9">
        <v>72308.740000000005</v>
      </c>
      <c r="G20" s="9">
        <v>297.99</v>
      </c>
      <c r="H20" s="9">
        <v>0</v>
      </c>
      <c r="I20" s="9">
        <v>297.99</v>
      </c>
      <c r="J20" s="9">
        <v>72010.75</v>
      </c>
      <c r="K20" s="10">
        <f t="shared" si="0"/>
        <v>0.48205826666666668</v>
      </c>
      <c r="L20" s="9">
        <v>72010.75</v>
      </c>
      <c r="M20" s="10">
        <f t="shared" si="1"/>
        <v>1</v>
      </c>
      <c r="N20" s="9">
        <v>0</v>
      </c>
      <c r="O20" s="9">
        <f t="shared" si="2"/>
        <v>-77691.259999999995</v>
      </c>
    </row>
    <row r="21" spans="1:15" x14ac:dyDescent="0.3">
      <c r="A21" s="7">
        <v>30902</v>
      </c>
      <c r="B21" s="8" t="s">
        <v>27</v>
      </c>
      <c r="C21" s="9">
        <v>0</v>
      </c>
      <c r="D21" s="9">
        <v>0</v>
      </c>
      <c r="E21" s="9">
        <v>0</v>
      </c>
      <c r="F21" s="9">
        <v>14.7</v>
      </c>
      <c r="G21" s="9">
        <v>0</v>
      </c>
      <c r="H21" s="9">
        <v>0</v>
      </c>
      <c r="I21" s="9">
        <v>0</v>
      </c>
      <c r="J21" s="9">
        <v>14.7</v>
      </c>
      <c r="K21" s="10" t="e">
        <f t="shared" si="0"/>
        <v>#DIV/0!</v>
      </c>
      <c r="L21" s="9">
        <v>14.7</v>
      </c>
      <c r="M21" s="10">
        <f t="shared" si="1"/>
        <v>1</v>
      </c>
      <c r="N21" s="9">
        <v>0</v>
      </c>
      <c r="O21" s="9">
        <f t="shared" si="2"/>
        <v>14.7</v>
      </c>
    </row>
    <row r="22" spans="1:15" x14ac:dyDescent="0.3">
      <c r="A22" s="7">
        <v>32100</v>
      </c>
      <c r="B22" s="8" t="s">
        <v>28</v>
      </c>
      <c r="C22" s="9">
        <v>1415000</v>
      </c>
      <c r="D22" s="9">
        <v>0</v>
      </c>
      <c r="E22" s="9">
        <v>1415000</v>
      </c>
      <c r="F22" s="9">
        <v>1147788.58</v>
      </c>
      <c r="G22" s="9">
        <v>7261.58</v>
      </c>
      <c r="H22" s="9">
        <v>0</v>
      </c>
      <c r="I22" s="9">
        <v>7261.58</v>
      </c>
      <c r="J22" s="9">
        <v>1140527</v>
      </c>
      <c r="K22" s="10">
        <f t="shared" si="0"/>
        <v>0.81115800706713781</v>
      </c>
      <c r="L22" s="9">
        <v>1127288.98</v>
      </c>
      <c r="M22" s="10">
        <f t="shared" si="1"/>
        <v>0.9883930674153264</v>
      </c>
      <c r="N22" s="9">
        <v>13238.02</v>
      </c>
      <c r="O22" s="9">
        <f t="shared" si="2"/>
        <v>-267211.41999999993</v>
      </c>
    </row>
    <row r="23" spans="1:15" x14ac:dyDescent="0.3">
      <c r="A23" s="7">
        <v>32500</v>
      </c>
      <c r="B23" s="8" t="s">
        <v>29</v>
      </c>
      <c r="C23" s="9">
        <v>140000</v>
      </c>
      <c r="D23" s="9">
        <v>0</v>
      </c>
      <c r="E23" s="9">
        <v>140000</v>
      </c>
      <c r="F23" s="9">
        <v>55489.120000000003</v>
      </c>
      <c r="G23" s="9">
        <v>361.68</v>
      </c>
      <c r="H23" s="9">
        <v>0</v>
      </c>
      <c r="I23" s="9">
        <v>361.68</v>
      </c>
      <c r="J23" s="9">
        <v>55127.44</v>
      </c>
      <c r="K23" s="10">
        <f t="shared" si="0"/>
        <v>0.39635085714285717</v>
      </c>
      <c r="L23" s="9">
        <v>55127.44</v>
      </c>
      <c r="M23" s="10">
        <f t="shared" si="1"/>
        <v>1</v>
      </c>
      <c r="N23" s="9">
        <v>0</v>
      </c>
      <c r="O23" s="9">
        <f t="shared" si="2"/>
        <v>-84510.88</v>
      </c>
    </row>
    <row r="24" spans="1:15" x14ac:dyDescent="0.3">
      <c r="A24" s="7">
        <v>32501</v>
      </c>
      <c r="B24" s="8" t="s">
        <v>30</v>
      </c>
      <c r="C24" s="9">
        <v>4000</v>
      </c>
      <c r="D24" s="9">
        <v>0</v>
      </c>
      <c r="E24" s="9">
        <v>4000</v>
      </c>
      <c r="F24" s="9">
        <v>1131.72</v>
      </c>
      <c r="G24" s="9">
        <v>0</v>
      </c>
      <c r="H24" s="9">
        <v>0</v>
      </c>
      <c r="I24" s="9">
        <v>0</v>
      </c>
      <c r="J24" s="9">
        <v>1131.72</v>
      </c>
      <c r="K24" s="10">
        <f t="shared" si="0"/>
        <v>0.28293000000000001</v>
      </c>
      <c r="L24" s="9">
        <v>1131.72</v>
      </c>
      <c r="M24" s="10">
        <f t="shared" si="1"/>
        <v>1</v>
      </c>
      <c r="N24" s="9">
        <v>0</v>
      </c>
      <c r="O24" s="9">
        <f t="shared" si="2"/>
        <v>-2868.2799999999997</v>
      </c>
    </row>
    <row r="25" spans="1:15" x14ac:dyDescent="0.3">
      <c r="A25" s="7">
        <v>32600</v>
      </c>
      <c r="B25" s="8" t="s">
        <v>31</v>
      </c>
      <c r="C25" s="9">
        <v>85000</v>
      </c>
      <c r="D25" s="9">
        <v>0</v>
      </c>
      <c r="E25" s="9">
        <v>85000</v>
      </c>
      <c r="F25" s="9">
        <v>34117.83</v>
      </c>
      <c r="G25" s="9">
        <v>0</v>
      </c>
      <c r="H25" s="9">
        <v>0</v>
      </c>
      <c r="I25" s="9">
        <v>0</v>
      </c>
      <c r="J25" s="9">
        <v>34117.83</v>
      </c>
      <c r="K25" s="10">
        <f t="shared" si="0"/>
        <v>0.40138623529411765</v>
      </c>
      <c r="L25" s="9">
        <v>34117.83</v>
      </c>
      <c r="M25" s="10">
        <f t="shared" si="1"/>
        <v>1</v>
      </c>
      <c r="N25" s="9">
        <v>0</v>
      </c>
      <c r="O25" s="9">
        <f t="shared" si="2"/>
        <v>-50882.17</v>
      </c>
    </row>
    <row r="26" spans="1:15" x14ac:dyDescent="0.3">
      <c r="A26" s="7">
        <v>32700</v>
      </c>
      <c r="B26" s="8" t="s">
        <v>32</v>
      </c>
      <c r="C26" s="9">
        <v>0</v>
      </c>
      <c r="D26" s="9">
        <v>0</v>
      </c>
      <c r="E26" s="9">
        <v>0</v>
      </c>
      <c r="F26" s="9">
        <v>0</v>
      </c>
      <c r="G26" s="9">
        <v>1107.3699999999999</v>
      </c>
      <c r="H26" s="9">
        <v>0</v>
      </c>
      <c r="I26" s="9">
        <v>1107.3699999999999</v>
      </c>
      <c r="J26" s="9">
        <v>-1107.3699999999999</v>
      </c>
      <c r="K26" s="10" t="e">
        <f t="shared" si="0"/>
        <v>#DIV/0!</v>
      </c>
      <c r="L26" s="9">
        <v>-1107.3699999999999</v>
      </c>
      <c r="M26" s="10">
        <f t="shared" si="1"/>
        <v>1</v>
      </c>
      <c r="N26" s="9">
        <v>0</v>
      </c>
      <c r="O26" s="9">
        <f t="shared" si="2"/>
        <v>0</v>
      </c>
    </row>
    <row r="27" spans="1:15" x14ac:dyDescent="0.3">
      <c r="A27" s="7">
        <v>32800</v>
      </c>
      <c r="B27" s="8" t="s">
        <v>33</v>
      </c>
      <c r="C27" s="9">
        <v>0</v>
      </c>
      <c r="D27" s="9">
        <v>0</v>
      </c>
      <c r="E27" s="9">
        <v>0</v>
      </c>
      <c r="F27" s="9">
        <v>39.659999999999997</v>
      </c>
      <c r="G27" s="9">
        <v>0</v>
      </c>
      <c r="H27" s="9">
        <v>0</v>
      </c>
      <c r="I27" s="9">
        <v>0</v>
      </c>
      <c r="J27" s="9">
        <v>39.659999999999997</v>
      </c>
      <c r="K27" s="10" t="e">
        <f t="shared" si="0"/>
        <v>#DIV/0!</v>
      </c>
      <c r="L27" s="9">
        <v>39.659999999999997</v>
      </c>
      <c r="M27" s="10">
        <f t="shared" si="1"/>
        <v>1</v>
      </c>
      <c r="N27" s="9">
        <v>0</v>
      </c>
      <c r="O27" s="9">
        <f t="shared" si="2"/>
        <v>39.659999999999997</v>
      </c>
    </row>
    <row r="28" spans="1:15" x14ac:dyDescent="0.3">
      <c r="A28" s="7">
        <v>32900</v>
      </c>
      <c r="B28" s="8" t="s">
        <v>34</v>
      </c>
      <c r="C28" s="9">
        <v>383000</v>
      </c>
      <c r="D28" s="9">
        <v>0</v>
      </c>
      <c r="E28" s="9">
        <v>383000</v>
      </c>
      <c r="F28" s="9">
        <v>63098.33</v>
      </c>
      <c r="G28" s="9">
        <v>0</v>
      </c>
      <c r="H28" s="9">
        <v>0</v>
      </c>
      <c r="I28" s="9">
        <v>0</v>
      </c>
      <c r="J28" s="9">
        <v>63098.33</v>
      </c>
      <c r="K28" s="10">
        <f t="shared" si="0"/>
        <v>0.16474759791122714</v>
      </c>
      <c r="L28" s="9">
        <v>63098.33</v>
      </c>
      <c r="M28" s="10">
        <f t="shared" si="1"/>
        <v>1</v>
      </c>
      <c r="N28" s="9">
        <v>0</v>
      </c>
      <c r="O28" s="9">
        <f t="shared" si="2"/>
        <v>-319901.67</v>
      </c>
    </row>
    <row r="29" spans="1:15" x14ac:dyDescent="0.3">
      <c r="A29" s="7">
        <v>32901</v>
      </c>
      <c r="B29" s="8" t="s">
        <v>35</v>
      </c>
      <c r="C29" s="9">
        <v>6000</v>
      </c>
      <c r="D29" s="9">
        <v>0</v>
      </c>
      <c r="E29" s="9">
        <v>6000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10">
        <f t="shared" si="0"/>
        <v>0</v>
      </c>
      <c r="L29" s="9">
        <v>0</v>
      </c>
      <c r="M29" s="10" t="e">
        <f t="shared" si="1"/>
        <v>#DIV/0!</v>
      </c>
      <c r="N29" s="9">
        <v>0</v>
      </c>
      <c r="O29" s="9">
        <f t="shared" si="2"/>
        <v>-6000</v>
      </c>
    </row>
    <row r="30" spans="1:15" x14ac:dyDescent="0.3">
      <c r="A30" s="7">
        <v>32902</v>
      </c>
      <c r="B30" s="8" t="s">
        <v>36</v>
      </c>
      <c r="C30" s="9">
        <v>3000</v>
      </c>
      <c r="D30" s="9">
        <v>0</v>
      </c>
      <c r="E30" s="9">
        <v>3000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0">
        <f t="shared" si="0"/>
        <v>0</v>
      </c>
      <c r="L30" s="9">
        <v>0</v>
      </c>
      <c r="M30" s="10" t="e">
        <f t="shared" si="1"/>
        <v>#DIV/0!</v>
      </c>
      <c r="N30" s="9">
        <v>0</v>
      </c>
      <c r="O30" s="9">
        <f t="shared" si="2"/>
        <v>-3000</v>
      </c>
    </row>
    <row r="31" spans="1:15" x14ac:dyDescent="0.3">
      <c r="A31" s="7">
        <v>32903</v>
      </c>
      <c r="B31" s="8" t="s">
        <v>37</v>
      </c>
      <c r="C31" s="9">
        <v>74000</v>
      </c>
      <c r="D31" s="9">
        <v>0</v>
      </c>
      <c r="E31" s="9">
        <v>74000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10">
        <f t="shared" si="0"/>
        <v>0</v>
      </c>
      <c r="L31" s="9">
        <v>0</v>
      </c>
      <c r="M31" s="10" t="e">
        <f t="shared" si="1"/>
        <v>#DIV/0!</v>
      </c>
      <c r="N31" s="9">
        <v>0</v>
      </c>
      <c r="O31" s="9">
        <f t="shared" si="2"/>
        <v>-74000</v>
      </c>
    </row>
    <row r="32" spans="1:15" x14ac:dyDescent="0.3">
      <c r="A32" s="7">
        <v>32904</v>
      </c>
      <c r="B32" s="8" t="s">
        <v>38</v>
      </c>
      <c r="C32" s="9">
        <v>1500</v>
      </c>
      <c r="D32" s="9">
        <v>0</v>
      </c>
      <c r="E32" s="9">
        <v>1500</v>
      </c>
      <c r="F32" s="9">
        <v>3587.06</v>
      </c>
      <c r="G32" s="9">
        <v>1245</v>
      </c>
      <c r="H32" s="9">
        <v>0</v>
      </c>
      <c r="I32" s="9">
        <v>1245</v>
      </c>
      <c r="J32" s="9">
        <v>2342.06</v>
      </c>
      <c r="K32" s="10">
        <f t="shared" si="0"/>
        <v>2.3913733333333331</v>
      </c>
      <c r="L32" s="9">
        <v>1442.06</v>
      </c>
      <c r="M32" s="10">
        <f t="shared" si="1"/>
        <v>0.61572291060007001</v>
      </c>
      <c r="N32" s="9">
        <v>900</v>
      </c>
      <c r="O32" s="9">
        <f t="shared" si="2"/>
        <v>2087.06</v>
      </c>
    </row>
    <row r="33" spans="1:15" x14ac:dyDescent="0.3">
      <c r="A33" s="7">
        <v>32905</v>
      </c>
      <c r="B33" s="8" t="s">
        <v>39</v>
      </c>
      <c r="C33" s="9">
        <v>1000</v>
      </c>
      <c r="D33" s="9">
        <v>0</v>
      </c>
      <c r="E33" s="9">
        <v>1000</v>
      </c>
      <c r="F33" s="9">
        <v>733.91</v>
      </c>
      <c r="G33" s="9">
        <v>0</v>
      </c>
      <c r="H33" s="9">
        <v>0</v>
      </c>
      <c r="I33" s="9">
        <v>0</v>
      </c>
      <c r="J33" s="9">
        <v>733.91</v>
      </c>
      <c r="K33" s="10">
        <f t="shared" si="0"/>
        <v>0.73390999999999995</v>
      </c>
      <c r="L33" s="9">
        <v>733.91</v>
      </c>
      <c r="M33" s="10">
        <f t="shared" si="1"/>
        <v>1</v>
      </c>
      <c r="N33" s="9">
        <v>0</v>
      </c>
      <c r="O33" s="9">
        <f t="shared" si="2"/>
        <v>-266.09000000000003</v>
      </c>
    </row>
    <row r="34" spans="1:15" x14ac:dyDescent="0.3">
      <c r="A34" s="7">
        <v>32907</v>
      </c>
      <c r="B34" s="8" t="s">
        <v>40</v>
      </c>
      <c r="C34" s="9">
        <v>5000</v>
      </c>
      <c r="D34" s="9">
        <v>0</v>
      </c>
      <c r="E34" s="9">
        <v>5000</v>
      </c>
      <c r="F34" s="9">
        <v>902.58</v>
      </c>
      <c r="G34" s="9">
        <v>0</v>
      </c>
      <c r="H34" s="9">
        <v>0</v>
      </c>
      <c r="I34" s="9">
        <v>0</v>
      </c>
      <c r="J34" s="9">
        <v>902.58</v>
      </c>
      <c r="K34" s="10">
        <f t="shared" si="0"/>
        <v>0.18051600000000001</v>
      </c>
      <c r="L34" s="9">
        <v>902.58</v>
      </c>
      <c r="M34" s="10">
        <f t="shared" si="1"/>
        <v>1</v>
      </c>
      <c r="N34" s="9">
        <v>0</v>
      </c>
      <c r="O34" s="9">
        <f t="shared" si="2"/>
        <v>-4097.42</v>
      </c>
    </row>
    <row r="35" spans="1:15" x14ac:dyDescent="0.3">
      <c r="A35" s="7">
        <v>32910</v>
      </c>
      <c r="B35" s="8" t="s">
        <v>41</v>
      </c>
      <c r="C35" s="9">
        <v>1500</v>
      </c>
      <c r="D35" s="9">
        <v>0</v>
      </c>
      <c r="E35" s="9">
        <v>1500</v>
      </c>
      <c r="F35" s="9">
        <v>560</v>
      </c>
      <c r="G35" s="9">
        <v>413</v>
      </c>
      <c r="H35" s="9">
        <v>0</v>
      </c>
      <c r="I35" s="9">
        <v>413</v>
      </c>
      <c r="J35" s="9">
        <v>147</v>
      </c>
      <c r="K35" s="10">
        <f t="shared" si="0"/>
        <v>0.37333333333333335</v>
      </c>
      <c r="L35" s="9">
        <v>147</v>
      </c>
      <c r="M35" s="10">
        <f t="shared" si="1"/>
        <v>1</v>
      </c>
      <c r="N35" s="9">
        <v>0</v>
      </c>
      <c r="O35" s="9">
        <f t="shared" si="2"/>
        <v>-940</v>
      </c>
    </row>
    <row r="36" spans="1:15" x14ac:dyDescent="0.3">
      <c r="A36" s="7">
        <v>32911</v>
      </c>
      <c r="B36" s="8" t="s">
        <v>41</v>
      </c>
      <c r="C36" s="9">
        <v>10000</v>
      </c>
      <c r="D36" s="9">
        <v>0</v>
      </c>
      <c r="E36" s="9">
        <v>10000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10">
        <f t="shared" si="0"/>
        <v>0</v>
      </c>
      <c r="L36" s="9">
        <v>0</v>
      </c>
      <c r="M36" s="10" t="e">
        <f t="shared" si="1"/>
        <v>#DIV/0!</v>
      </c>
      <c r="N36" s="9">
        <v>0</v>
      </c>
      <c r="O36" s="9">
        <f t="shared" si="2"/>
        <v>-10000</v>
      </c>
    </row>
    <row r="37" spans="1:15" x14ac:dyDescent="0.3">
      <c r="A37" s="7">
        <v>32912</v>
      </c>
      <c r="B37" s="8" t="s">
        <v>42</v>
      </c>
      <c r="C37" s="9">
        <v>0</v>
      </c>
      <c r="D37" s="9">
        <v>0</v>
      </c>
      <c r="E37" s="9">
        <v>0</v>
      </c>
      <c r="F37" s="9">
        <v>599</v>
      </c>
      <c r="G37" s="9">
        <v>0</v>
      </c>
      <c r="H37" s="9">
        <v>0</v>
      </c>
      <c r="I37" s="9">
        <v>0</v>
      </c>
      <c r="J37" s="9">
        <v>599</v>
      </c>
      <c r="K37" s="10" t="e">
        <f t="shared" si="0"/>
        <v>#DIV/0!</v>
      </c>
      <c r="L37" s="9">
        <v>599</v>
      </c>
      <c r="M37" s="10">
        <f t="shared" si="1"/>
        <v>1</v>
      </c>
      <c r="N37" s="9">
        <v>0</v>
      </c>
      <c r="O37" s="9">
        <f t="shared" si="2"/>
        <v>599</v>
      </c>
    </row>
    <row r="38" spans="1:15" x14ac:dyDescent="0.3">
      <c r="A38" s="7">
        <v>32914</v>
      </c>
      <c r="B38" s="8" t="s">
        <v>43</v>
      </c>
      <c r="C38" s="9">
        <v>3000</v>
      </c>
      <c r="D38" s="9">
        <v>0</v>
      </c>
      <c r="E38" s="9">
        <v>3000</v>
      </c>
      <c r="F38" s="9">
        <v>528.98</v>
      </c>
      <c r="G38" s="9">
        <v>0</v>
      </c>
      <c r="H38" s="9">
        <v>0</v>
      </c>
      <c r="I38" s="9">
        <v>0</v>
      </c>
      <c r="J38" s="9">
        <v>528.98</v>
      </c>
      <c r="K38" s="10">
        <f t="shared" si="0"/>
        <v>0.17632666666666666</v>
      </c>
      <c r="L38" s="9">
        <v>528.98</v>
      </c>
      <c r="M38" s="10">
        <f t="shared" si="1"/>
        <v>1</v>
      </c>
      <c r="N38" s="9">
        <v>0</v>
      </c>
      <c r="O38" s="9">
        <f t="shared" si="2"/>
        <v>-2471.02</v>
      </c>
    </row>
    <row r="39" spans="1:15" x14ac:dyDescent="0.3">
      <c r="A39" s="7">
        <v>32915</v>
      </c>
      <c r="B39" s="8" t="s">
        <v>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0" t="e">
        <f t="shared" si="0"/>
        <v>#DIV/0!</v>
      </c>
      <c r="L39" s="9">
        <v>0</v>
      </c>
      <c r="M39" s="10" t="e">
        <f t="shared" si="1"/>
        <v>#DIV/0!</v>
      </c>
      <c r="N39" s="9">
        <v>0</v>
      </c>
      <c r="O39" s="9">
        <f t="shared" si="2"/>
        <v>0</v>
      </c>
    </row>
    <row r="40" spans="1:15" x14ac:dyDescent="0.3">
      <c r="A40" s="7">
        <v>32916</v>
      </c>
      <c r="B40" s="8" t="s">
        <v>45</v>
      </c>
      <c r="C40" s="9">
        <v>15000</v>
      </c>
      <c r="D40" s="9">
        <v>0</v>
      </c>
      <c r="E40" s="9">
        <v>15000</v>
      </c>
      <c r="F40" s="9">
        <v>66</v>
      </c>
      <c r="G40" s="9">
        <v>13.37</v>
      </c>
      <c r="H40" s="9">
        <v>0</v>
      </c>
      <c r="I40" s="9">
        <v>13.37</v>
      </c>
      <c r="J40" s="9">
        <v>52.63</v>
      </c>
      <c r="K40" s="10">
        <f t="shared" si="0"/>
        <v>4.4000000000000003E-3</v>
      </c>
      <c r="L40" s="9">
        <v>52.63</v>
      </c>
      <c r="M40" s="10">
        <f t="shared" si="1"/>
        <v>1</v>
      </c>
      <c r="N40" s="9">
        <v>0</v>
      </c>
      <c r="O40" s="9">
        <f t="shared" si="2"/>
        <v>-14934</v>
      </c>
    </row>
    <row r="41" spans="1:15" x14ac:dyDescent="0.3">
      <c r="A41" s="7">
        <v>33000</v>
      </c>
      <c r="B41" s="8" t="s">
        <v>46</v>
      </c>
      <c r="C41" s="9">
        <v>20000</v>
      </c>
      <c r="D41" s="9">
        <v>0</v>
      </c>
      <c r="E41" s="9">
        <v>20000</v>
      </c>
      <c r="F41" s="9">
        <v>19059.330000000002</v>
      </c>
      <c r="G41" s="9">
        <v>183.68</v>
      </c>
      <c r="H41" s="9">
        <v>0</v>
      </c>
      <c r="I41" s="9">
        <v>183.68</v>
      </c>
      <c r="J41" s="9">
        <v>18875.650000000001</v>
      </c>
      <c r="K41" s="10">
        <f t="shared" si="0"/>
        <v>0.95296650000000005</v>
      </c>
      <c r="L41" s="9">
        <v>18732.64</v>
      </c>
      <c r="M41" s="10">
        <f t="shared" si="1"/>
        <v>0.99242357216837551</v>
      </c>
      <c r="N41" s="9">
        <v>143.01</v>
      </c>
      <c r="O41" s="9">
        <f t="shared" si="2"/>
        <v>-940.66999999999825</v>
      </c>
    </row>
    <row r="42" spans="1:15" x14ac:dyDescent="0.3">
      <c r="A42" s="7">
        <v>33100</v>
      </c>
      <c r="B42" s="8" t="s">
        <v>47</v>
      </c>
      <c r="C42" s="9">
        <v>175000</v>
      </c>
      <c r="D42" s="9">
        <v>0</v>
      </c>
      <c r="E42" s="9">
        <v>175000</v>
      </c>
      <c r="F42" s="9">
        <v>191468.11</v>
      </c>
      <c r="G42" s="9">
        <v>409.4</v>
      </c>
      <c r="H42" s="9">
        <v>0</v>
      </c>
      <c r="I42" s="9">
        <v>409.4</v>
      </c>
      <c r="J42" s="9">
        <v>191058.71</v>
      </c>
      <c r="K42" s="10">
        <f t="shared" si="0"/>
        <v>1.0941034857142857</v>
      </c>
      <c r="L42" s="9">
        <v>171252.05</v>
      </c>
      <c r="M42" s="10">
        <f t="shared" si="1"/>
        <v>0.89633207509880075</v>
      </c>
      <c r="N42" s="9">
        <v>19806.66</v>
      </c>
      <c r="O42" s="9">
        <f t="shared" si="2"/>
        <v>16468.109999999986</v>
      </c>
    </row>
    <row r="43" spans="1:15" x14ac:dyDescent="0.3">
      <c r="A43" s="7">
        <v>33200</v>
      </c>
      <c r="B43" s="8" t="s">
        <v>48</v>
      </c>
      <c r="C43" s="9">
        <v>3000000</v>
      </c>
      <c r="D43" s="9">
        <v>0</v>
      </c>
      <c r="E43" s="9">
        <v>3000000</v>
      </c>
      <c r="F43" s="9">
        <v>996005.13</v>
      </c>
      <c r="G43" s="9">
        <v>0</v>
      </c>
      <c r="H43" s="9">
        <v>0</v>
      </c>
      <c r="I43" s="9">
        <v>0</v>
      </c>
      <c r="J43" s="9">
        <v>996005.13</v>
      </c>
      <c r="K43" s="10">
        <f t="shared" si="0"/>
        <v>0.33200171000000001</v>
      </c>
      <c r="L43" s="9">
        <v>457407.27</v>
      </c>
      <c r="M43" s="10">
        <f t="shared" si="1"/>
        <v>0.45924188161560975</v>
      </c>
      <c r="N43" s="9">
        <v>538597.86</v>
      </c>
      <c r="O43" s="9">
        <f t="shared" si="2"/>
        <v>-2003994.87</v>
      </c>
    </row>
    <row r="44" spans="1:15" x14ac:dyDescent="0.3">
      <c r="A44" s="7">
        <v>33201</v>
      </c>
      <c r="B44" s="8" t="s">
        <v>49</v>
      </c>
      <c r="C44" s="9">
        <v>0</v>
      </c>
      <c r="D44" s="9">
        <v>0</v>
      </c>
      <c r="E44" s="9">
        <v>0</v>
      </c>
      <c r="F44" s="9">
        <v>56702.75</v>
      </c>
      <c r="G44" s="9">
        <v>0</v>
      </c>
      <c r="H44" s="9">
        <v>0</v>
      </c>
      <c r="I44" s="9">
        <v>0</v>
      </c>
      <c r="J44" s="9">
        <v>56702.75</v>
      </c>
      <c r="K44" s="10" t="e">
        <f t="shared" si="0"/>
        <v>#DIV/0!</v>
      </c>
      <c r="L44" s="9">
        <v>56702.75</v>
      </c>
      <c r="M44" s="10">
        <f t="shared" si="1"/>
        <v>1</v>
      </c>
      <c r="N44" s="9">
        <v>0</v>
      </c>
      <c r="O44" s="9">
        <f t="shared" si="2"/>
        <v>56702.75</v>
      </c>
    </row>
    <row r="45" spans="1:15" x14ac:dyDescent="0.3">
      <c r="A45" s="7">
        <v>33500</v>
      </c>
      <c r="B45" s="8" t="s">
        <v>50</v>
      </c>
      <c r="C45" s="9">
        <v>66750</v>
      </c>
      <c r="D45" s="9">
        <v>0</v>
      </c>
      <c r="E45" s="9">
        <v>66750</v>
      </c>
      <c r="F45" s="9">
        <v>11968.5</v>
      </c>
      <c r="G45" s="9">
        <v>836.19</v>
      </c>
      <c r="H45" s="9">
        <v>0</v>
      </c>
      <c r="I45" s="9">
        <v>836.19</v>
      </c>
      <c r="J45" s="9">
        <v>11132.31</v>
      </c>
      <c r="K45" s="10">
        <f t="shared" si="0"/>
        <v>0.17930337078651684</v>
      </c>
      <c r="L45" s="9">
        <v>11132.31</v>
      </c>
      <c r="M45" s="10">
        <f t="shared" si="1"/>
        <v>1</v>
      </c>
      <c r="N45" s="9">
        <v>0</v>
      </c>
      <c r="O45" s="9">
        <f t="shared" si="2"/>
        <v>-54781.5</v>
      </c>
    </row>
    <row r="46" spans="1:15" x14ac:dyDescent="0.3">
      <c r="A46" s="7">
        <v>33600</v>
      </c>
      <c r="B46" s="8" t="s">
        <v>51</v>
      </c>
      <c r="C46" s="9">
        <v>0</v>
      </c>
      <c r="D46" s="9">
        <v>0</v>
      </c>
      <c r="E46" s="9">
        <v>0</v>
      </c>
      <c r="F46" s="9">
        <v>23639.78</v>
      </c>
      <c r="G46" s="9">
        <v>0</v>
      </c>
      <c r="H46" s="9">
        <v>0</v>
      </c>
      <c r="I46" s="9">
        <v>0</v>
      </c>
      <c r="J46" s="9">
        <v>23639.78</v>
      </c>
      <c r="K46" s="10" t="e">
        <f t="shared" si="0"/>
        <v>#DIV/0!</v>
      </c>
      <c r="L46" s="9">
        <v>23639.78</v>
      </c>
      <c r="M46" s="10">
        <f t="shared" si="1"/>
        <v>1</v>
      </c>
      <c r="N46" s="9">
        <v>0</v>
      </c>
      <c r="O46" s="9">
        <f t="shared" si="2"/>
        <v>23639.78</v>
      </c>
    </row>
    <row r="47" spans="1:15" x14ac:dyDescent="0.3">
      <c r="A47" s="7">
        <v>33800</v>
      </c>
      <c r="B47" s="8" t="s">
        <v>52</v>
      </c>
      <c r="C47" s="9">
        <v>600000</v>
      </c>
      <c r="D47" s="9">
        <v>0</v>
      </c>
      <c r="E47" s="9">
        <v>600000</v>
      </c>
      <c r="F47" s="9">
        <v>177225.39</v>
      </c>
      <c r="G47" s="9">
        <v>0</v>
      </c>
      <c r="H47" s="9">
        <v>0</v>
      </c>
      <c r="I47" s="9">
        <v>0</v>
      </c>
      <c r="J47" s="9">
        <v>177225.39</v>
      </c>
      <c r="K47" s="10">
        <f t="shared" si="0"/>
        <v>0.29537565000000005</v>
      </c>
      <c r="L47" s="9">
        <v>177225.39</v>
      </c>
      <c r="M47" s="10">
        <f t="shared" si="1"/>
        <v>1</v>
      </c>
      <c r="N47" s="9">
        <v>0</v>
      </c>
      <c r="O47" s="9">
        <f t="shared" si="2"/>
        <v>-422774.61</v>
      </c>
    </row>
    <row r="48" spans="1:15" x14ac:dyDescent="0.3">
      <c r="A48" s="7">
        <v>33900</v>
      </c>
      <c r="B48" s="8" t="s">
        <v>53</v>
      </c>
      <c r="C48" s="9">
        <v>0</v>
      </c>
      <c r="D48" s="9">
        <v>0</v>
      </c>
      <c r="E48" s="9">
        <v>0</v>
      </c>
      <c r="F48" s="9">
        <v>52795.86</v>
      </c>
      <c r="G48" s="9">
        <v>88.16</v>
      </c>
      <c r="H48" s="9">
        <v>0</v>
      </c>
      <c r="I48" s="9">
        <v>88.16</v>
      </c>
      <c r="J48" s="9">
        <v>52707.7</v>
      </c>
      <c r="K48" s="10" t="e">
        <f t="shared" si="0"/>
        <v>#DIV/0!</v>
      </c>
      <c r="L48" s="9">
        <v>52707.7</v>
      </c>
      <c r="M48" s="10">
        <f t="shared" si="1"/>
        <v>1</v>
      </c>
      <c r="N48" s="9">
        <v>0</v>
      </c>
      <c r="O48" s="9">
        <f t="shared" si="2"/>
        <v>52795.86</v>
      </c>
    </row>
    <row r="49" spans="1:15" x14ac:dyDescent="0.3">
      <c r="A49" s="7">
        <v>33901</v>
      </c>
      <c r="B49" s="8" t="s">
        <v>54</v>
      </c>
      <c r="C49" s="9">
        <v>5000</v>
      </c>
      <c r="D49" s="9">
        <v>0</v>
      </c>
      <c r="E49" s="9">
        <v>5000</v>
      </c>
      <c r="F49" s="9">
        <v>16800</v>
      </c>
      <c r="G49" s="9">
        <v>65</v>
      </c>
      <c r="H49" s="9">
        <v>0</v>
      </c>
      <c r="I49" s="9">
        <v>65</v>
      </c>
      <c r="J49" s="9">
        <v>16735</v>
      </c>
      <c r="K49" s="10">
        <f t="shared" si="0"/>
        <v>3.36</v>
      </c>
      <c r="L49" s="9">
        <v>4735</v>
      </c>
      <c r="M49" s="10">
        <f t="shared" si="1"/>
        <v>0.28293994622049595</v>
      </c>
      <c r="N49" s="9">
        <v>12000</v>
      </c>
      <c r="O49" s="9">
        <f t="shared" si="2"/>
        <v>11800</v>
      </c>
    </row>
    <row r="50" spans="1:15" x14ac:dyDescent="0.3">
      <c r="A50" s="7">
        <v>33902</v>
      </c>
      <c r="B50" s="8" t="s">
        <v>55</v>
      </c>
      <c r="C50" s="9">
        <v>39875</v>
      </c>
      <c r="D50" s="9">
        <v>0</v>
      </c>
      <c r="E50" s="9">
        <v>39875</v>
      </c>
      <c r="F50" s="9">
        <v>71247.75</v>
      </c>
      <c r="G50" s="9">
        <v>1829.25</v>
      </c>
      <c r="H50" s="9">
        <v>0</v>
      </c>
      <c r="I50" s="9">
        <v>1829.25</v>
      </c>
      <c r="J50" s="9">
        <v>69418.5</v>
      </c>
      <c r="K50" s="10">
        <f t="shared" si="0"/>
        <v>1.7867774294670846</v>
      </c>
      <c r="L50" s="9">
        <v>66446.66</v>
      </c>
      <c r="M50" s="10">
        <f t="shared" si="1"/>
        <v>0.95718951000093644</v>
      </c>
      <c r="N50" s="9">
        <v>2971.84</v>
      </c>
      <c r="O50" s="9">
        <f t="shared" si="2"/>
        <v>31372.75</v>
      </c>
    </row>
    <row r="51" spans="1:15" x14ac:dyDescent="0.3">
      <c r="A51" s="7">
        <v>33903</v>
      </c>
      <c r="B51" s="8" t="s">
        <v>55</v>
      </c>
      <c r="C51" s="9">
        <v>33375</v>
      </c>
      <c r="D51" s="9">
        <v>0</v>
      </c>
      <c r="E51" s="9">
        <v>33375</v>
      </c>
      <c r="F51" s="9">
        <v>11489.78</v>
      </c>
      <c r="G51" s="9">
        <v>0</v>
      </c>
      <c r="H51" s="9">
        <v>0</v>
      </c>
      <c r="I51" s="9">
        <v>0</v>
      </c>
      <c r="J51" s="9">
        <v>11489.78</v>
      </c>
      <c r="K51" s="10">
        <f t="shared" si="0"/>
        <v>0.34426307116104871</v>
      </c>
      <c r="L51" s="9">
        <v>9114.7800000000007</v>
      </c>
      <c r="M51" s="10">
        <f t="shared" si="1"/>
        <v>0.79329456264610809</v>
      </c>
      <c r="N51" s="9">
        <v>2375</v>
      </c>
      <c r="O51" s="9">
        <f t="shared" si="2"/>
        <v>-21885.22</v>
      </c>
    </row>
    <row r="52" spans="1:15" x14ac:dyDescent="0.3">
      <c r="A52" s="7">
        <v>33904</v>
      </c>
      <c r="B52" s="8" t="s">
        <v>56</v>
      </c>
      <c r="C52" s="9">
        <v>3360</v>
      </c>
      <c r="D52" s="9">
        <v>0</v>
      </c>
      <c r="E52" s="9">
        <v>3360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10">
        <f t="shared" si="0"/>
        <v>0</v>
      </c>
      <c r="L52" s="9">
        <v>0</v>
      </c>
      <c r="M52" s="10" t="e">
        <f t="shared" si="1"/>
        <v>#DIV/0!</v>
      </c>
      <c r="N52" s="9">
        <v>0</v>
      </c>
      <c r="O52" s="9">
        <f t="shared" si="2"/>
        <v>-3360</v>
      </c>
    </row>
    <row r="53" spans="1:15" x14ac:dyDescent="0.3">
      <c r="A53" s="7">
        <v>34100</v>
      </c>
      <c r="B53" s="8" t="s">
        <v>57</v>
      </c>
      <c r="C53" s="9">
        <v>25000</v>
      </c>
      <c r="D53" s="9">
        <v>0</v>
      </c>
      <c r="E53" s="9">
        <v>25000</v>
      </c>
      <c r="F53" s="9">
        <v>648</v>
      </c>
      <c r="G53" s="9">
        <v>0</v>
      </c>
      <c r="H53" s="9">
        <v>0</v>
      </c>
      <c r="I53" s="9">
        <v>0</v>
      </c>
      <c r="J53" s="9">
        <v>648</v>
      </c>
      <c r="K53" s="10">
        <f t="shared" si="0"/>
        <v>2.5919999999999999E-2</v>
      </c>
      <c r="L53" s="9">
        <v>648</v>
      </c>
      <c r="M53" s="10">
        <f t="shared" si="1"/>
        <v>1</v>
      </c>
      <c r="N53" s="9">
        <v>0</v>
      </c>
      <c r="O53" s="9">
        <f t="shared" si="2"/>
        <v>-24352</v>
      </c>
    </row>
    <row r="54" spans="1:15" x14ac:dyDescent="0.3">
      <c r="A54" s="7">
        <v>34101</v>
      </c>
      <c r="B54" s="8" t="s">
        <v>58</v>
      </c>
      <c r="C54" s="9">
        <v>37000</v>
      </c>
      <c r="D54" s="9">
        <v>0</v>
      </c>
      <c r="E54" s="9">
        <v>37000</v>
      </c>
      <c r="F54" s="9">
        <v>26171.54</v>
      </c>
      <c r="G54" s="9">
        <v>857.51</v>
      </c>
      <c r="H54" s="9">
        <v>0</v>
      </c>
      <c r="I54" s="9">
        <v>857.51</v>
      </c>
      <c r="J54" s="9">
        <v>25314.03</v>
      </c>
      <c r="K54" s="10">
        <f t="shared" si="0"/>
        <v>0.70733891891891898</v>
      </c>
      <c r="L54" s="9">
        <v>25314.03</v>
      </c>
      <c r="M54" s="10">
        <f t="shared" si="1"/>
        <v>1</v>
      </c>
      <c r="N54" s="9">
        <v>0</v>
      </c>
      <c r="O54" s="9">
        <f t="shared" si="2"/>
        <v>-10828.46</v>
      </c>
    </row>
    <row r="55" spans="1:15" x14ac:dyDescent="0.3">
      <c r="A55" s="7">
        <v>34200</v>
      </c>
      <c r="B55" s="8" t="s">
        <v>59</v>
      </c>
      <c r="C55" s="9">
        <v>10000</v>
      </c>
      <c r="D55" s="9">
        <v>0</v>
      </c>
      <c r="E55" s="9">
        <v>10000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10">
        <f t="shared" si="0"/>
        <v>0</v>
      </c>
      <c r="L55" s="9">
        <v>0</v>
      </c>
      <c r="M55" s="10" t="e">
        <f t="shared" si="1"/>
        <v>#DIV/0!</v>
      </c>
      <c r="N55" s="9">
        <v>0</v>
      </c>
      <c r="O55" s="9">
        <f t="shared" si="2"/>
        <v>-10000</v>
      </c>
    </row>
    <row r="56" spans="1:15" x14ac:dyDescent="0.3">
      <c r="A56" s="7">
        <v>34300</v>
      </c>
      <c r="B56" s="8" t="s">
        <v>60</v>
      </c>
      <c r="C56" s="9">
        <v>3008000</v>
      </c>
      <c r="D56" s="9">
        <v>0</v>
      </c>
      <c r="E56" s="9">
        <v>3008000</v>
      </c>
      <c r="F56" s="9">
        <v>2354888.2999999998</v>
      </c>
      <c r="G56" s="9">
        <v>22754.21</v>
      </c>
      <c r="H56" s="9">
        <v>0</v>
      </c>
      <c r="I56" s="9">
        <v>2229.21</v>
      </c>
      <c r="J56" s="9">
        <v>2332134.09</v>
      </c>
      <c r="K56" s="10">
        <f t="shared" si="0"/>
        <v>0.78287509973404246</v>
      </c>
      <c r="L56" s="9">
        <v>2314459.09</v>
      </c>
      <c r="M56" s="10">
        <f t="shared" si="1"/>
        <v>0.99242110474016532</v>
      </c>
      <c r="N56" s="9">
        <v>17675</v>
      </c>
      <c r="O56" s="9">
        <f t="shared" si="2"/>
        <v>-653111.70000000019</v>
      </c>
    </row>
    <row r="57" spans="1:15" x14ac:dyDescent="0.3">
      <c r="A57" s="7">
        <v>34400</v>
      </c>
      <c r="B57" s="8" t="s">
        <v>61</v>
      </c>
      <c r="C57" s="9">
        <v>0</v>
      </c>
      <c r="D57" s="9">
        <v>0</v>
      </c>
      <c r="E57" s="9">
        <v>0</v>
      </c>
      <c r="F57" s="9">
        <v>4372</v>
      </c>
      <c r="G57" s="9">
        <v>0</v>
      </c>
      <c r="H57" s="9">
        <v>0</v>
      </c>
      <c r="I57" s="9">
        <v>0</v>
      </c>
      <c r="J57" s="9">
        <v>4372</v>
      </c>
      <c r="K57" s="10" t="e">
        <f t="shared" si="0"/>
        <v>#DIV/0!</v>
      </c>
      <c r="L57" s="9">
        <v>4372</v>
      </c>
      <c r="M57" s="10">
        <f t="shared" si="1"/>
        <v>1</v>
      </c>
      <c r="N57" s="9">
        <v>0</v>
      </c>
      <c r="O57" s="9">
        <f t="shared" si="2"/>
        <v>4372</v>
      </c>
    </row>
    <row r="58" spans="1:15" x14ac:dyDescent="0.3">
      <c r="A58" s="7">
        <v>34900</v>
      </c>
      <c r="B58" s="8" t="s">
        <v>62</v>
      </c>
      <c r="C58" s="9">
        <v>0</v>
      </c>
      <c r="D58" s="9">
        <v>0</v>
      </c>
      <c r="E58" s="9">
        <v>0</v>
      </c>
      <c r="F58" s="9">
        <v>11096.6</v>
      </c>
      <c r="G58" s="9">
        <v>201.44</v>
      </c>
      <c r="H58" s="9">
        <v>0</v>
      </c>
      <c r="I58" s="9">
        <v>201.44</v>
      </c>
      <c r="J58" s="9">
        <v>10895.16</v>
      </c>
      <c r="K58" s="10" t="e">
        <f t="shared" si="0"/>
        <v>#DIV/0!</v>
      </c>
      <c r="L58" s="9">
        <v>10895.16</v>
      </c>
      <c r="M58" s="10">
        <f t="shared" si="1"/>
        <v>1</v>
      </c>
      <c r="N58" s="9">
        <v>0</v>
      </c>
      <c r="O58" s="9">
        <f t="shared" si="2"/>
        <v>11096.6</v>
      </c>
    </row>
    <row r="59" spans="1:15" x14ac:dyDescent="0.3">
      <c r="A59" s="7">
        <v>34901</v>
      </c>
      <c r="B59" s="8" t="s">
        <v>63</v>
      </c>
      <c r="C59" s="9">
        <v>35000</v>
      </c>
      <c r="D59" s="9">
        <v>0</v>
      </c>
      <c r="E59" s="9">
        <v>35000</v>
      </c>
      <c r="F59" s="9">
        <v>14075</v>
      </c>
      <c r="G59" s="9">
        <v>0</v>
      </c>
      <c r="H59" s="9">
        <v>0</v>
      </c>
      <c r="I59" s="9">
        <v>0</v>
      </c>
      <c r="J59" s="9">
        <v>14075</v>
      </c>
      <c r="K59" s="10">
        <f t="shared" si="0"/>
        <v>0.40214285714285714</v>
      </c>
      <c r="L59" s="9">
        <v>14075</v>
      </c>
      <c r="M59" s="10">
        <f t="shared" si="1"/>
        <v>1</v>
      </c>
      <c r="N59" s="9">
        <v>0</v>
      </c>
      <c r="O59" s="9">
        <f t="shared" si="2"/>
        <v>-20925</v>
      </c>
    </row>
    <row r="60" spans="1:15" x14ac:dyDescent="0.3">
      <c r="A60" s="7">
        <v>36002</v>
      </c>
      <c r="B60" s="8" t="s">
        <v>64</v>
      </c>
      <c r="C60" s="9">
        <v>15000</v>
      </c>
      <c r="D60" s="9">
        <v>0</v>
      </c>
      <c r="E60" s="9">
        <v>15000</v>
      </c>
      <c r="F60" s="9">
        <v>944.33</v>
      </c>
      <c r="G60" s="9">
        <v>0</v>
      </c>
      <c r="H60" s="9">
        <v>0</v>
      </c>
      <c r="I60" s="9">
        <v>0</v>
      </c>
      <c r="J60" s="9">
        <v>944.33</v>
      </c>
      <c r="K60" s="10">
        <f t="shared" si="0"/>
        <v>6.2955333333333335E-2</v>
      </c>
      <c r="L60" s="9">
        <v>944.33</v>
      </c>
      <c r="M60" s="10">
        <f t="shared" si="1"/>
        <v>1</v>
      </c>
      <c r="N60" s="9">
        <v>0</v>
      </c>
      <c r="O60" s="9">
        <f t="shared" si="2"/>
        <v>-14055.67</v>
      </c>
    </row>
    <row r="61" spans="1:15" x14ac:dyDescent="0.3">
      <c r="A61" s="7">
        <v>38901</v>
      </c>
      <c r="B61" s="8" t="s">
        <v>65</v>
      </c>
      <c r="C61" s="9">
        <v>0</v>
      </c>
      <c r="D61" s="9">
        <v>0</v>
      </c>
      <c r="E61" s="9">
        <v>0</v>
      </c>
      <c r="F61" s="9">
        <v>32718.25</v>
      </c>
      <c r="G61" s="9">
        <v>0</v>
      </c>
      <c r="H61" s="9">
        <v>0</v>
      </c>
      <c r="I61" s="9">
        <v>0</v>
      </c>
      <c r="J61" s="9">
        <v>32718.25</v>
      </c>
      <c r="K61" s="10" t="e">
        <f t="shared" si="0"/>
        <v>#DIV/0!</v>
      </c>
      <c r="L61" s="9">
        <v>31330.080000000002</v>
      </c>
      <c r="M61" s="10">
        <f t="shared" si="1"/>
        <v>0.95757199727980569</v>
      </c>
      <c r="N61" s="9">
        <v>1388.17</v>
      </c>
      <c r="O61" s="9">
        <f t="shared" si="2"/>
        <v>32718.25</v>
      </c>
    </row>
    <row r="62" spans="1:15" x14ac:dyDescent="0.3">
      <c r="A62" s="7">
        <v>38902</v>
      </c>
      <c r="B62" s="8" t="s">
        <v>66</v>
      </c>
      <c r="C62" s="9">
        <v>0</v>
      </c>
      <c r="D62" s="9">
        <v>0</v>
      </c>
      <c r="E62" s="9">
        <v>0</v>
      </c>
      <c r="F62" s="9">
        <v>846.84</v>
      </c>
      <c r="G62" s="9">
        <v>0</v>
      </c>
      <c r="H62" s="9">
        <v>0</v>
      </c>
      <c r="I62" s="9">
        <v>0</v>
      </c>
      <c r="J62" s="9">
        <v>846.84</v>
      </c>
      <c r="K62" s="10" t="e">
        <f t="shared" si="0"/>
        <v>#DIV/0!</v>
      </c>
      <c r="L62" s="9">
        <v>846.84</v>
      </c>
      <c r="M62" s="10">
        <f t="shared" si="1"/>
        <v>1</v>
      </c>
      <c r="N62" s="9">
        <v>0</v>
      </c>
      <c r="O62" s="9">
        <f t="shared" si="2"/>
        <v>846.84</v>
      </c>
    </row>
    <row r="63" spans="1:15" x14ac:dyDescent="0.3">
      <c r="A63" s="7">
        <v>39100</v>
      </c>
      <c r="B63" s="8" t="s">
        <v>67</v>
      </c>
      <c r="C63" s="9">
        <v>10000</v>
      </c>
      <c r="D63" s="9">
        <v>0</v>
      </c>
      <c r="E63" s="9">
        <v>10000</v>
      </c>
      <c r="F63" s="9">
        <v>965.68</v>
      </c>
      <c r="G63" s="9">
        <v>0</v>
      </c>
      <c r="H63" s="9">
        <v>0</v>
      </c>
      <c r="I63" s="9">
        <v>0</v>
      </c>
      <c r="J63" s="9">
        <v>965.68</v>
      </c>
      <c r="K63" s="10">
        <f t="shared" si="0"/>
        <v>9.6568000000000001E-2</v>
      </c>
      <c r="L63" s="9">
        <v>965.68</v>
      </c>
      <c r="M63" s="10">
        <f t="shared" si="1"/>
        <v>1</v>
      </c>
      <c r="N63" s="9">
        <v>0</v>
      </c>
      <c r="O63" s="9">
        <f t="shared" si="2"/>
        <v>-9034.32</v>
      </c>
    </row>
    <row r="64" spans="1:15" x14ac:dyDescent="0.3">
      <c r="A64" s="7">
        <v>39102</v>
      </c>
      <c r="B64" s="8" t="s">
        <v>68</v>
      </c>
      <c r="C64" s="9">
        <v>0</v>
      </c>
      <c r="D64" s="9">
        <v>0</v>
      </c>
      <c r="E64" s="9">
        <v>0</v>
      </c>
      <c r="F64" s="9">
        <v>10650.69</v>
      </c>
      <c r="G64" s="9">
        <v>0</v>
      </c>
      <c r="H64" s="9">
        <v>0</v>
      </c>
      <c r="I64" s="9">
        <v>0</v>
      </c>
      <c r="J64" s="9">
        <v>10650.69</v>
      </c>
      <c r="K64" s="10" t="e">
        <f t="shared" si="0"/>
        <v>#DIV/0!</v>
      </c>
      <c r="L64" s="9">
        <v>10650.69</v>
      </c>
      <c r="M64" s="10">
        <f t="shared" si="1"/>
        <v>1</v>
      </c>
      <c r="N64" s="9">
        <v>0</v>
      </c>
      <c r="O64" s="9">
        <f t="shared" si="2"/>
        <v>10650.69</v>
      </c>
    </row>
    <row r="65" spans="1:15" x14ac:dyDescent="0.3">
      <c r="A65" s="7">
        <v>39110</v>
      </c>
      <c r="B65" s="8" t="s">
        <v>69</v>
      </c>
      <c r="C65" s="9">
        <v>350000</v>
      </c>
      <c r="D65" s="9">
        <v>0</v>
      </c>
      <c r="E65" s="9">
        <v>350000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0">
        <f t="shared" si="0"/>
        <v>0</v>
      </c>
      <c r="L65" s="9">
        <v>0</v>
      </c>
      <c r="M65" s="10" t="e">
        <f t="shared" si="1"/>
        <v>#DIV/0!</v>
      </c>
      <c r="N65" s="9">
        <v>0</v>
      </c>
      <c r="O65" s="9">
        <f t="shared" si="2"/>
        <v>-350000</v>
      </c>
    </row>
    <row r="66" spans="1:15" x14ac:dyDescent="0.3">
      <c r="A66" s="7">
        <v>39120</v>
      </c>
      <c r="B66" s="8" t="s">
        <v>70</v>
      </c>
      <c r="C66" s="9">
        <v>200000</v>
      </c>
      <c r="D66" s="9">
        <v>0</v>
      </c>
      <c r="E66" s="9">
        <v>200000</v>
      </c>
      <c r="F66" s="9">
        <v>66796.149999999994</v>
      </c>
      <c r="G66" s="9">
        <v>640.07000000000005</v>
      </c>
      <c r="H66" s="9">
        <v>0</v>
      </c>
      <c r="I66" s="9">
        <v>640.07000000000005</v>
      </c>
      <c r="J66" s="9">
        <v>66156.08</v>
      </c>
      <c r="K66" s="10">
        <f t="shared" si="0"/>
        <v>0.33398074999999999</v>
      </c>
      <c r="L66" s="9">
        <v>66156.08</v>
      </c>
      <c r="M66" s="10">
        <f t="shared" si="1"/>
        <v>1</v>
      </c>
      <c r="N66" s="9">
        <v>0</v>
      </c>
      <c r="O66" s="9">
        <f t="shared" si="2"/>
        <v>-133203.85</v>
      </c>
    </row>
    <row r="67" spans="1:15" x14ac:dyDescent="0.3">
      <c r="A67" s="7">
        <v>39190</v>
      </c>
      <c r="B67" s="8" t="s">
        <v>71</v>
      </c>
      <c r="C67" s="9">
        <v>10000</v>
      </c>
      <c r="D67" s="9">
        <v>0</v>
      </c>
      <c r="E67" s="9">
        <v>10000</v>
      </c>
      <c r="F67" s="9">
        <v>98018.1</v>
      </c>
      <c r="G67" s="9">
        <v>540.77</v>
      </c>
      <c r="H67" s="9">
        <v>0</v>
      </c>
      <c r="I67" s="9">
        <v>540.77</v>
      </c>
      <c r="J67" s="9">
        <v>97477.33</v>
      </c>
      <c r="K67" s="10">
        <f t="shared" ref="K67:K119" si="3">F67/E67</f>
        <v>9.8018100000000015</v>
      </c>
      <c r="L67" s="9">
        <v>97237.33</v>
      </c>
      <c r="M67" s="10">
        <f t="shared" ref="M67:M119" si="4">L67/J67</f>
        <v>0.99753788906610386</v>
      </c>
      <c r="N67" s="9">
        <v>240</v>
      </c>
      <c r="O67" s="9">
        <f t="shared" ref="O67:O118" si="5">F67-E67</f>
        <v>88018.1</v>
      </c>
    </row>
    <row r="68" spans="1:15" x14ac:dyDescent="0.3">
      <c r="A68" s="7">
        <v>39200</v>
      </c>
      <c r="B68" s="8" t="s">
        <v>72</v>
      </c>
      <c r="C68" s="9">
        <v>30000</v>
      </c>
      <c r="D68" s="9">
        <v>0</v>
      </c>
      <c r="E68" s="9">
        <v>30000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10">
        <f t="shared" si="3"/>
        <v>0</v>
      </c>
      <c r="L68" s="9">
        <v>0</v>
      </c>
      <c r="M68" s="10" t="e">
        <f t="shared" si="4"/>
        <v>#DIV/0!</v>
      </c>
      <c r="N68" s="9">
        <v>0</v>
      </c>
      <c r="O68" s="9">
        <f t="shared" si="5"/>
        <v>-30000</v>
      </c>
    </row>
    <row r="69" spans="1:15" x14ac:dyDescent="0.3">
      <c r="A69" s="7">
        <v>39210</v>
      </c>
      <c r="B69" s="8" t="s">
        <v>73</v>
      </c>
      <c r="C69" s="9">
        <v>160000</v>
      </c>
      <c r="D69" s="9">
        <v>0</v>
      </c>
      <c r="E69" s="9">
        <v>160000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10">
        <f t="shared" si="3"/>
        <v>0</v>
      </c>
      <c r="L69" s="9">
        <v>0</v>
      </c>
      <c r="M69" s="10" t="e">
        <f t="shared" si="4"/>
        <v>#DIV/0!</v>
      </c>
      <c r="N69" s="9">
        <v>0</v>
      </c>
      <c r="O69" s="9">
        <f t="shared" si="5"/>
        <v>-160000</v>
      </c>
    </row>
    <row r="70" spans="1:15" x14ac:dyDescent="0.3">
      <c r="A70" s="7">
        <v>39211</v>
      </c>
      <c r="B70" s="8" t="s">
        <v>74</v>
      </c>
      <c r="C70" s="9">
        <v>510000</v>
      </c>
      <c r="D70" s="9">
        <v>0</v>
      </c>
      <c r="E70" s="9">
        <v>510000</v>
      </c>
      <c r="F70" s="9">
        <v>412640.4</v>
      </c>
      <c r="G70" s="9">
        <v>6313.7</v>
      </c>
      <c r="H70" s="9">
        <v>0</v>
      </c>
      <c r="I70" s="9">
        <v>6313.7</v>
      </c>
      <c r="J70" s="9">
        <v>406326.7</v>
      </c>
      <c r="K70" s="10">
        <f t="shared" si="3"/>
        <v>0.80909882352941176</v>
      </c>
      <c r="L70" s="9">
        <v>406326.7</v>
      </c>
      <c r="M70" s="10">
        <f t="shared" si="4"/>
        <v>1</v>
      </c>
      <c r="N70" s="9">
        <v>0</v>
      </c>
      <c r="O70" s="9">
        <f t="shared" si="5"/>
        <v>-97359.599999999977</v>
      </c>
    </row>
    <row r="71" spans="1:15" x14ac:dyDescent="0.3">
      <c r="A71" s="7">
        <v>39300</v>
      </c>
      <c r="B71" s="8" t="s">
        <v>75</v>
      </c>
      <c r="C71" s="9">
        <v>275000</v>
      </c>
      <c r="D71" s="9">
        <v>0</v>
      </c>
      <c r="E71" s="9">
        <v>275000</v>
      </c>
      <c r="F71" s="9">
        <v>186924.76</v>
      </c>
      <c r="G71" s="9">
        <v>851.68</v>
      </c>
      <c r="H71" s="9">
        <v>0</v>
      </c>
      <c r="I71" s="9">
        <v>851.68</v>
      </c>
      <c r="J71" s="9">
        <v>186073.08</v>
      </c>
      <c r="K71" s="10">
        <f t="shared" si="3"/>
        <v>0.67972640000000006</v>
      </c>
      <c r="L71" s="9">
        <v>184712.7</v>
      </c>
      <c r="M71" s="10">
        <f t="shared" si="4"/>
        <v>0.99268900154713424</v>
      </c>
      <c r="N71" s="9">
        <v>1360.38</v>
      </c>
      <c r="O71" s="9">
        <f t="shared" si="5"/>
        <v>-88075.239999999991</v>
      </c>
    </row>
    <row r="72" spans="1:15" x14ac:dyDescent="0.3">
      <c r="A72" s="7">
        <v>39710</v>
      </c>
      <c r="B72" s="8" t="s">
        <v>76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0" t="e">
        <f t="shared" si="3"/>
        <v>#DIV/0!</v>
      </c>
      <c r="L72" s="9">
        <v>0</v>
      </c>
      <c r="M72" s="10" t="e">
        <f t="shared" si="4"/>
        <v>#DIV/0!</v>
      </c>
      <c r="N72" s="9">
        <v>0</v>
      </c>
      <c r="O72" s="9">
        <f t="shared" si="5"/>
        <v>0</v>
      </c>
    </row>
    <row r="73" spans="1:15" x14ac:dyDescent="0.3">
      <c r="A73" s="7">
        <v>39900</v>
      </c>
      <c r="B73" s="8" t="s">
        <v>77</v>
      </c>
      <c r="C73" s="9">
        <v>20000</v>
      </c>
      <c r="D73" s="9">
        <v>0</v>
      </c>
      <c r="E73" s="9">
        <v>20000</v>
      </c>
      <c r="F73" s="9">
        <v>6600.94</v>
      </c>
      <c r="G73" s="9">
        <v>1.86</v>
      </c>
      <c r="H73" s="9">
        <v>0</v>
      </c>
      <c r="I73" s="9">
        <v>1.86</v>
      </c>
      <c r="J73" s="9">
        <v>6599.08</v>
      </c>
      <c r="K73" s="10">
        <f t="shared" si="3"/>
        <v>0.33004699999999998</v>
      </c>
      <c r="L73" s="9">
        <v>6599.08</v>
      </c>
      <c r="M73" s="10">
        <f t="shared" si="4"/>
        <v>1</v>
      </c>
      <c r="N73" s="9">
        <v>0</v>
      </c>
      <c r="O73" s="9">
        <f t="shared" si="5"/>
        <v>-13399.060000000001</v>
      </c>
    </row>
    <row r="74" spans="1:15" x14ac:dyDescent="0.3">
      <c r="A74" s="7">
        <v>39901</v>
      </c>
      <c r="B74" s="8" t="s">
        <v>78</v>
      </c>
      <c r="C74" s="9">
        <v>30000</v>
      </c>
      <c r="D74" s="9">
        <v>0</v>
      </c>
      <c r="E74" s="9">
        <v>30000</v>
      </c>
      <c r="F74" s="9">
        <v>22011.03</v>
      </c>
      <c r="G74" s="9">
        <v>0</v>
      </c>
      <c r="H74" s="9">
        <v>0</v>
      </c>
      <c r="I74" s="9">
        <v>0</v>
      </c>
      <c r="J74" s="9">
        <v>22011.03</v>
      </c>
      <c r="K74" s="10">
        <f t="shared" si="3"/>
        <v>0.73370099999999994</v>
      </c>
      <c r="L74" s="9">
        <v>19511.03</v>
      </c>
      <c r="M74" s="10">
        <f t="shared" si="4"/>
        <v>0.88642058095418519</v>
      </c>
      <c r="N74" s="9">
        <v>2500</v>
      </c>
      <c r="O74" s="9">
        <f t="shared" si="5"/>
        <v>-7988.9700000000012</v>
      </c>
    </row>
    <row r="75" spans="1:15" x14ac:dyDescent="0.3">
      <c r="A75" s="7">
        <v>39902</v>
      </c>
      <c r="B75" s="8" t="s">
        <v>79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10" t="e">
        <f t="shared" si="3"/>
        <v>#DIV/0!</v>
      </c>
      <c r="L75" s="9">
        <v>0</v>
      </c>
      <c r="M75" s="10" t="e">
        <f t="shared" si="4"/>
        <v>#DIV/0!</v>
      </c>
      <c r="N75" s="9">
        <v>0</v>
      </c>
      <c r="O75" s="9">
        <f t="shared" si="5"/>
        <v>0</v>
      </c>
    </row>
    <row r="76" spans="1:15" x14ac:dyDescent="0.3">
      <c r="A76" s="7">
        <v>39903</v>
      </c>
      <c r="B76" s="8" t="s">
        <v>80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10" t="e">
        <f t="shared" si="3"/>
        <v>#DIV/0!</v>
      </c>
      <c r="L76" s="9">
        <v>0</v>
      </c>
      <c r="M76" s="10" t="e">
        <f t="shared" si="4"/>
        <v>#DIV/0!</v>
      </c>
      <c r="N76" s="9">
        <v>0</v>
      </c>
      <c r="O76" s="9">
        <f t="shared" si="5"/>
        <v>0</v>
      </c>
    </row>
    <row r="77" spans="1:15" x14ac:dyDescent="0.3">
      <c r="A77" s="7">
        <v>39909</v>
      </c>
      <c r="B77" s="8" t="s">
        <v>81</v>
      </c>
      <c r="C77" s="9">
        <v>0</v>
      </c>
      <c r="D77" s="9">
        <v>0</v>
      </c>
      <c r="E77" s="9">
        <v>0</v>
      </c>
      <c r="F77" s="9">
        <v>1</v>
      </c>
      <c r="G77" s="9">
        <v>0</v>
      </c>
      <c r="H77" s="9">
        <v>0</v>
      </c>
      <c r="I77" s="9">
        <v>0</v>
      </c>
      <c r="J77" s="9">
        <v>1</v>
      </c>
      <c r="K77" s="10" t="e">
        <f t="shared" si="3"/>
        <v>#DIV/0!</v>
      </c>
      <c r="L77" s="9">
        <v>1</v>
      </c>
      <c r="M77" s="10">
        <f t="shared" si="4"/>
        <v>1</v>
      </c>
      <c r="N77" s="9">
        <v>0</v>
      </c>
      <c r="O77" s="9">
        <f t="shared" si="5"/>
        <v>1</v>
      </c>
    </row>
    <row r="78" spans="1:15" x14ac:dyDescent="0.3">
      <c r="A78" s="7">
        <v>39911</v>
      </c>
      <c r="B78" s="8" t="s">
        <v>82</v>
      </c>
      <c r="C78" s="9">
        <v>0</v>
      </c>
      <c r="D78" s="9">
        <v>0</v>
      </c>
      <c r="E78" s="9">
        <v>0</v>
      </c>
      <c r="F78" s="9">
        <v>53686.7</v>
      </c>
      <c r="G78" s="9">
        <v>0</v>
      </c>
      <c r="H78" s="9">
        <v>0</v>
      </c>
      <c r="I78" s="9">
        <v>0</v>
      </c>
      <c r="J78" s="9">
        <v>53686.7</v>
      </c>
      <c r="K78" s="10" t="e">
        <f t="shared" si="3"/>
        <v>#DIV/0!</v>
      </c>
      <c r="L78" s="9">
        <v>53686.7</v>
      </c>
      <c r="M78" s="10">
        <f t="shared" si="4"/>
        <v>1</v>
      </c>
      <c r="N78" s="9">
        <v>0</v>
      </c>
      <c r="O78" s="9">
        <f t="shared" si="5"/>
        <v>53686.7</v>
      </c>
    </row>
    <row r="79" spans="1:15" x14ac:dyDescent="0.3">
      <c r="A79" s="7">
        <v>42000</v>
      </c>
      <c r="B79" s="8" t="s">
        <v>83</v>
      </c>
      <c r="C79" s="9">
        <v>212000</v>
      </c>
      <c r="D79" s="9">
        <v>0</v>
      </c>
      <c r="E79" s="9">
        <v>212000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10">
        <f t="shared" si="3"/>
        <v>0</v>
      </c>
      <c r="L79" s="9">
        <v>0</v>
      </c>
      <c r="M79" s="10" t="e">
        <f t="shared" si="4"/>
        <v>#DIV/0!</v>
      </c>
      <c r="N79" s="9">
        <v>0</v>
      </c>
      <c r="O79" s="9">
        <f t="shared" si="5"/>
        <v>-212000</v>
      </c>
    </row>
    <row r="80" spans="1:15" x14ac:dyDescent="0.3">
      <c r="A80" s="7">
        <v>42010</v>
      </c>
      <c r="B80" s="8" t="s">
        <v>84</v>
      </c>
      <c r="C80" s="9">
        <v>12885657.07</v>
      </c>
      <c r="D80" s="9">
        <v>0</v>
      </c>
      <c r="E80" s="9">
        <v>12885657.07</v>
      </c>
      <c r="F80" s="9">
        <v>6098708.2800000003</v>
      </c>
      <c r="G80" s="9">
        <v>0</v>
      </c>
      <c r="H80" s="9">
        <v>0</v>
      </c>
      <c r="I80" s="9">
        <v>0</v>
      </c>
      <c r="J80" s="9">
        <v>6098708.2800000003</v>
      </c>
      <c r="K80" s="10">
        <f t="shared" si="3"/>
        <v>0.47329431839365255</v>
      </c>
      <c r="L80" s="9">
        <v>6098708.2800000003</v>
      </c>
      <c r="M80" s="10">
        <f t="shared" si="4"/>
        <v>1</v>
      </c>
      <c r="N80" s="9">
        <v>0</v>
      </c>
      <c r="O80" s="9">
        <f t="shared" si="5"/>
        <v>-6786948.79</v>
      </c>
    </row>
    <row r="81" spans="1:15" x14ac:dyDescent="0.3">
      <c r="A81" s="7">
        <v>42011</v>
      </c>
      <c r="B81" s="8" t="s">
        <v>85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0" t="e">
        <f t="shared" si="3"/>
        <v>#DIV/0!</v>
      </c>
      <c r="L81" s="9">
        <v>0</v>
      </c>
      <c r="M81" s="10" t="e">
        <f t="shared" si="4"/>
        <v>#DIV/0!</v>
      </c>
      <c r="N81" s="9">
        <v>0</v>
      </c>
      <c r="O81" s="9">
        <f t="shared" si="5"/>
        <v>0</v>
      </c>
    </row>
    <row r="82" spans="1:15" x14ac:dyDescent="0.3">
      <c r="A82" s="7">
        <v>42091</v>
      </c>
      <c r="B82" s="8" t="s">
        <v>86</v>
      </c>
      <c r="C82" s="9">
        <v>51000</v>
      </c>
      <c r="D82" s="9">
        <v>0</v>
      </c>
      <c r="E82" s="9">
        <v>51000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10">
        <f t="shared" si="3"/>
        <v>0</v>
      </c>
      <c r="L82" s="9">
        <v>0</v>
      </c>
      <c r="M82" s="10" t="e">
        <f t="shared" si="4"/>
        <v>#DIV/0!</v>
      </c>
      <c r="N82" s="9">
        <v>0</v>
      </c>
      <c r="O82" s="9">
        <f t="shared" si="5"/>
        <v>-51000</v>
      </c>
    </row>
    <row r="83" spans="1:15" x14ac:dyDescent="0.3">
      <c r="A83" s="7">
        <v>45020</v>
      </c>
      <c r="B83" s="8" t="s">
        <v>87</v>
      </c>
      <c r="C83" s="9">
        <v>1064928.55</v>
      </c>
      <c r="D83" s="9">
        <v>0</v>
      </c>
      <c r="E83" s="9">
        <v>1064928.55</v>
      </c>
      <c r="F83" s="9">
        <v>114107.19</v>
      </c>
      <c r="G83" s="9">
        <v>0</v>
      </c>
      <c r="H83" s="9">
        <v>0</v>
      </c>
      <c r="I83" s="9">
        <v>0</v>
      </c>
      <c r="J83" s="9">
        <v>114107.19</v>
      </c>
      <c r="K83" s="10">
        <f t="shared" si="3"/>
        <v>0.10715009002247146</v>
      </c>
      <c r="L83" s="9">
        <v>0</v>
      </c>
      <c r="M83" s="10">
        <f t="shared" si="4"/>
        <v>0</v>
      </c>
      <c r="N83" s="9">
        <v>114107.19</v>
      </c>
      <c r="O83" s="9">
        <f t="shared" si="5"/>
        <v>-950821.3600000001</v>
      </c>
    </row>
    <row r="84" spans="1:15" x14ac:dyDescent="0.3">
      <c r="A84" s="7">
        <v>45030</v>
      </c>
      <c r="B84" s="8" t="s">
        <v>88</v>
      </c>
      <c r="C84" s="9">
        <v>768082.35</v>
      </c>
      <c r="D84" s="9">
        <v>0</v>
      </c>
      <c r="E84" s="9">
        <v>768082.35</v>
      </c>
      <c r="F84" s="9">
        <v>349128.35</v>
      </c>
      <c r="G84" s="9">
        <v>0</v>
      </c>
      <c r="H84" s="9">
        <v>0</v>
      </c>
      <c r="I84" s="9">
        <v>0</v>
      </c>
      <c r="J84" s="9">
        <v>349128.35</v>
      </c>
      <c r="K84" s="10">
        <f t="shared" si="3"/>
        <v>0.45454546638130661</v>
      </c>
      <c r="L84" s="9">
        <v>69825.67</v>
      </c>
      <c r="M84" s="10">
        <f t="shared" si="4"/>
        <v>0.2</v>
      </c>
      <c r="N84" s="9">
        <v>279302.68</v>
      </c>
      <c r="O84" s="9">
        <f t="shared" si="5"/>
        <v>-418954</v>
      </c>
    </row>
    <row r="85" spans="1:15" x14ac:dyDescent="0.3">
      <c r="A85" s="7">
        <v>45052</v>
      </c>
      <c r="B85" s="8" t="s">
        <v>89</v>
      </c>
      <c r="C85" s="9">
        <v>827247.44</v>
      </c>
      <c r="D85" s="9">
        <v>0</v>
      </c>
      <c r="E85" s="9">
        <v>827247.44</v>
      </c>
      <c r="F85" s="9">
        <v>74371.02</v>
      </c>
      <c r="G85" s="9">
        <v>0</v>
      </c>
      <c r="H85" s="9">
        <v>0</v>
      </c>
      <c r="I85" s="9">
        <v>0</v>
      </c>
      <c r="J85" s="9">
        <v>74371.02</v>
      </c>
      <c r="K85" s="10">
        <f t="shared" si="3"/>
        <v>8.9901783195605905E-2</v>
      </c>
      <c r="L85" s="9">
        <v>59073.36</v>
      </c>
      <c r="M85" s="10">
        <f t="shared" si="4"/>
        <v>0.79430616925786413</v>
      </c>
      <c r="N85" s="9">
        <v>15297.66</v>
      </c>
      <c r="O85" s="9">
        <f t="shared" si="5"/>
        <v>-752876.41999999993</v>
      </c>
    </row>
    <row r="86" spans="1:15" x14ac:dyDescent="0.3">
      <c r="A86" s="7">
        <v>45061</v>
      </c>
      <c r="B86" s="8" t="s">
        <v>90</v>
      </c>
      <c r="C86" s="9">
        <v>60000</v>
      </c>
      <c r="D86" s="9">
        <v>0</v>
      </c>
      <c r="E86" s="9">
        <v>60000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10">
        <f t="shared" si="3"/>
        <v>0</v>
      </c>
      <c r="L86" s="9">
        <v>0</v>
      </c>
      <c r="M86" s="10" t="e">
        <f t="shared" si="4"/>
        <v>#DIV/0!</v>
      </c>
      <c r="N86" s="9">
        <v>0</v>
      </c>
      <c r="O86" s="9">
        <f t="shared" si="5"/>
        <v>-60000</v>
      </c>
    </row>
    <row r="87" spans="1:15" x14ac:dyDescent="0.3">
      <c r="A87" s="7">
        <v>45062</v>
      </c>
      <c r="B87" s="8" t="s">
        <v>91</v>
      </c>
      <c r="C87" s="9">
        <v>1897240</v>
      </c>
      <c r="D87" s="9">
        <v>0</v>
      </c>
      <c r="E87" s="9">
        <v>1897240</v>
      </c>
      <c r="F87" s="9">
        <v>978919.56</v>
      </c>
      <c r="G87" s="9">
        <v>0</v>
      </c>
      <c r="H87" s="9">
        <v>0</v>
      </c>
      <c r="I87" s="9">
        <v>0</v>
      </c>
      <c r="J87" s="9">
        <v>978919.56</v>
      </c>
      <c r="K87" s="10">
        <f t="shared" si="3"/>
        <v>0.51597033585629659</v>
      </c>
      <c r="L87" s="9">
        <v>109694.95</v>
      </c>
      <c r="M87" s="10">
        <f t="shared" si="4"/>
        <v>0.11205716432921209</v>
      </c>
      <c r="N87" s="9">
        <v>869224.61</v>
      </c>
      <c r="O87" s="9">
        <f t="shared" si="5"/>
        <v>-918320.44</v>
      </c>
    </row>
    <row r="88" spans="1:15" x14ac:dyDescent="0.3">
      <c r="A88" s="7">
        <v>45063</v>
      </c>
      <c r="B88" s="8" t="s">
        <v>92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10" t="e">
        <f t="shared" si="3"/>
        <v>#DIV/0!</v>
      </c>
      <c r="L88" s="9">
        <v>0</v>
      </c>
      <c r="M88" s="10" t="e">
        <f t="shared" si="4"/>
        <v>#DIV/0!</v>
      </c>
      <c r="N88" s="9">
        <v>0</v>
      </c>
      <c r="O88" s="9">
        <f t="shared" si="5"/>
        <v>0</v>
      </c>
    </row>
    <row r="89" spans="1:15" x14ac:dyDescent="0.3">
      <c r="A89" s="7">
        <v>45081</v>
      </c>
      <c r="B89" s="8" t="s">
        <v>93</v>
      </c>
      <c r="C89" s="9">
        <v>73000</v>
      </c>
      <c r="D89" s="9">
        <v>0</v>
      </c>
      <c r="E89" s="9">
        <v>73000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10">
        <f t="shared" si="3"/>
        <v>0</v>
      </c>
      <c r="L89" s="9">
        <v>0</v>
      </c>
      <c r="M89" s="10" t="e">
        <f t="shared" si="4"/>
        <v>#DIV/0!</v>
      </c>
      <c r="N89" s="9">
        <v>0</v>
      </c>
      <c r="O89" s="9">
        <f t="shared" si="5"/>
        <v>-73000</v>
      </c>
    </row>
    <row r="90" spans="1:15" x14ac:dyDescent="0.3">
      <c r="A90" s="7">
        <v>45089</v>
      </c>
      <c r="B90" s="8" t="s">
        <v>94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10" t="e">
        <f t="shared" si="3"/>
        <v>#DIV/0!</v>
      </c>
      <c r="L90" s="9">
        <v>0</v>
      </c>
      <c r="M90" s="10" t="e">
        <f t="shared" si="4"/>
        <v>#DIV/0!</v>
      </c>
      <c r="N90" s="9">
        <v>0</v>
      </c>
      <c r="O90" s="9">
        <f t="shared" si="5"/>
        <v>0</v>
      </c>
    </row>
    <row r="91" spans="1:15" x14ac:dyDescent="0.3">
      <c r="A91" s="7">
        <v>46200</v>
      </c>
      <c r="B91" s="8" t="s">
        <v>95</v>
      </c>
      <c r="C91" s="9">
        <v>0</v>
      </c>
      <c r="D91" s="9">
        <v>0</v>
      </c>
      <c r="E91" s="9">
        <v>0</v>
      </c>
      <c r="F91" s="9">
        <v>4628.97</v>
      </c>
      <c r="G91" s="9">
        <v>0</v>
      </c>
      <c r="H91" s="9">
        <v>0</v>
      </c>
      <c r="I91" s="9">
        <v>0</v>
      </c>
      <c r="J91" s="9">
        <v>4628.97</v>
      </c>
      <c r="K91" s="10" t="e">
        <f t="shared" si="3"/>
        <v>#DIV/0!</v>
      </c>
      <c r="L91" s="9">
        <v>4628.97</v>
      </c>
      <c r="M91" s="10">
        <f t="shared" si="4"/>
        <v>1</v>
      </c>
      <c r="N91" s="9">
        <v>0</v>
      </c>
      <c r="O91" s="9">
        <f t="shared" si="5"/>
        <v>4628.97</v>
      </c>
    </row>
    <row r="92" spans="1:15" x14ac:dyDescent="0.3">
      <c r="A92" s="7">
        <v>47000</v>
      </c>
      <c r="B92" s="8" t="s">
        <v>96</v>
      </c>
      <c r="C92" s="9">
        <v>0</v>
      </c>
      <c r="D92" s="9">
        <v>0</v>
      </c>
      <c r="E92" s="9">
        <v>0</v>
      </c>
      <c r="F92" s="9">
        <v>21210</v>
      </c>
      <c r="G92" s="9">
        <v>0</v>
      </c>
      <c r="H92" s="9">
        <v>0</v>
      </c>
      <c r="I92" s="9">
        <v>0</v>
      </c>
      <c r="J92" s="9">
        <v>21210</v>
      </c>
      <c r="K92" s="10" t="e">
        <f t="shared" si="3"/>
        <v>#DIV/0!</v>
      </c>
      <c r="L92" s="9">
        <v>21210</v>
      </c>
      <c r="M92" s="10">
        <f t="shared" si="4"/>
        <v>1</v>
      </c>
      <c r="N92" s="9">
        <v>0</v>
      </c>
      <c r="O92" s="9">
        <f t="shared" si="5"/>
        <v>21210</v>
      </c>
    </row>
    <row r="93" spans="1:15" x14ac:dyDescent="0.3">
      <c r="A93" s="7">
        <v>47001</v>
      </c>
      <c r="B93" s="8" t="s">
        <v>97</v>
      </c>
      <c r="C93" s="9">
        <v>0</v>
      </c>
      <c r="D93" s="9">
        <v>5235</v>
      </c>
      <c r="E93" s="9">
        <v>5235</v>
      </c>
      <c r="F93" s="9">
        <v>1000</v>
      </c>
      <c r="G93" s="9">
        <v>0</v>
      </c>
      <c r="H93" s="9">
        <v>0</v>
      </c>
      <c r="I93" s="9">
        <v>0</v>
      </c>
      <c r="J93" s="9">
        <v>1000</v>
      </c>
      <c r="K93" s="10">
        <f t="shared" si="3"/>
        <v>0.19102196752626552</v>
      </c>
      <c r="L93" s="9">
        <v>0</v>
      </c>
      <c r="M93" s="10">
        <f t="shared" si="4"/>
        <v>0</v>
      </c>
      <c r="N93" s="9">
        <v>1000</v>
      </c>
      <c r="O93" s="9">
        <f t="shared" si="5"/>
        <v>-4235</v>
      </c>
    </row>
    <row r="94" spans="1:15" x14ac:dyDescent="0.3">
      <c r="A94" s="7">
        <v>49700</v>
      </c>
      <c r="B94" s="8" t="s">
        <v>98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10" t="e">
        <f t="shared" si="3"/>
        <v>#DIV/0!</v>
      </c>
      <c r="L94" s="9">
        <v>0</v>
      </c>
      <c r="M94" s="10" t="e">
        <f t="shared" si="4"/>
        <v>#DIV/0!</v>
      </c>
      <c r="N94" s="9">
        <v>0</v>
      </c>
      <c r="O94" s="9">
        <f t="shared" si="5"/>
        <v>0</v>
      </c>
    </row>
    <row r="95" spans="1:15" x14ac:dyDescent="0.3">
      <c r="A95" s="7">
        <v>52000</v>
      </c>
      <c r="B95" s="8" t="s">
        <v>99</v>
      </c>
      <c r="C95" s="9">
        <v>100000</v>
      </c>
      <c r="D95" s="9">
        <v>0</v>
      </c>
      <c r="E95" s="9">
        <v>100000</v>
      </c>
      <c r="F95" s="9">
        <v>87948.81</v>
      </c>
      <c r="G95" s="9">
        <v>0</v>
      </c>
      <c r="H95" s="9">
        <v>0</v>
      </c>
      <c r="I95" s="9">
        <v>0</v>
      </c>
      <c r="J95" s="9">
        <v>87948.81</v>
      </c>
      <c r="K95" s="10">
        <f t="shared" si="3"/>
        <v>0.87948809999999999</v>
      </c>
      <c r="L95" s="9">
        <v>87948.81</v>
      </c>
      <c r="M95" s="10">
        <f t="shared" si="4"/>
        <v>1</v>
      </c>
      <c r="N95" s="9">
        <v>0</v>
      </c>
      <c r="O95" s="9">
        <f t="shared" si="5"/>
        <v>-12051.190000000002</v>
      </c>
    </row>
    <row r="96" spans="1:15" x14ac:dyDescent="0.3">
      <c r="A96" s="7">
        <v>53410</v>
      </c>
      <c r="B96" s="8" t="s">
        <v>100</v>
      </c>
      <c r="C96" s="9">
        <v>150000</v>
      </c>
      <c r="D96" s="9">
        <v>0</v>
      </c>
      <c r="E96" s="9">
        <v>150000</v>
      </c>
      <c r="F96" s="9">
        <v>564246.75</v>
      </c>
      <c r="G96" s="9">
        <v>0</v>
      </c>
      <c r="H96" s="9">
        <v>0</v>
      </c>
      <c r="I96" s="9">
        <v>0</v>
      </c>
      <c r="J96" s="9">
        <v>564246.75</v>
      </c>
      <c r="K96" s="10">
        <f t="shared" si="3"/>
        <v>3.7616450000000001</v>
      </c>
      <c r="L96" s="9">
        <v>564246.75</v>
      </c>
      <c r="M96" s="10">
        <f t="shared" si="4"/>
        <v>1</v>
      </c>
      <c r="N96" s="9">
        <v>0</v>
      </c>
      <c r="O96" s="9">
        <f t="shared" si="5"/>
        <v>414246.75</v>
      </c>
    </row>
    <row r="97" spans="1:15" x14ac:dyDescent="0.3">
      <c r="A97" s="7">
        <v>54100</v>
      </c>
      <c r="B97" s="8" t="s">
        <v>101</v>
      </c>
      <c r="C97" s="9">
        <v>0</v>
      </c>
      <c r="D97" s="9">
        <v>0</v>
      </c>
      <c r="E97" s="9">
        <v>0</v>
      </c>
      <c r="F97" s="9">
        <v>4874.2</v>
      </c>
      <c r="G97" s="9">
        <v>0</v>
      </c>
      <c r="H97" s="9">
        <v>0</v>
      </c>
      <c r="I97" s="9">
        <v>0</v>
      </c>
      <c r="J97" s="9">
        <v>4874.2</v>
      </c>
      <c r="K97" s="10" t="e">
        <f t="shared" si="3"/>
        <v>#DIV/0!</v>
      </c>
      <c r="L97" s="9">
        <v>4874.2</v>
      </c>
      <c r="M97" s="10">
        <f t="shared" si="4"/>
        <v>1</v>
      </c>
      <c r="N97" s="9">
        <v>0</v>
      </c>
      <c r="O97" s="9">
        <f t="shared" si="5"/>
        <v>4874.2</v>
      </c>
    </row>
    <row r="98" spans="1:15" x14ac:dyDescent="0.3">
      <c r="A98" s="7">
        <v>55001</v>
      </c>
      <c r="B98" s="8" t="s">
        <v>102</v>
      </c>
      <c r="C98" s="9">
        <v>408000</v>
      </c>
      <c r="D98" s="9">
        <v>0</v>
      </c>
      <c r="E98" s="9">
        <v>408000</v>
      </c>
      <c r="F98" s="9">
        <v>198523.5</v>
      </c>
      <c r="G98" s="9">
        <v>0</v>
      </c>
      <c r="H98" s="9">
        <v>0</v>
      </c>
      <c r="I98" s="9">
        <v>0</v>
      </c>
      <c r="J98" s="9">
        <v>198523.5</v>
      </c>
      <c r="K98" s="10">
        <f t="shared" si="3"/>
        <v>0.48657720588235293</v>
      </c>
      <c r="L98" s="9">
        <v>198523.5</v>
      </c>
      <c r="M98" s="10">
        <f t="shared" si="4"/>
        <v>1</v>
      </c>
      <c r="N98" s="9">
        <v>0</v>
      </c>
      <c r="O98" s="9">
        <f t="shared" si="5"/>
        <v>-209476.5</v>
      </c>
    </row>
    <row r="99" spans="1:15" x14ac:dyDescent="0.3">
      <c r="A99" s="7">
        <v>55002</v>
      </c>
      <c r="B99" s="8" t="s">
        <v>103</v>
      </c>
      <c r="C99" s="9">
        <v>735610.79</v>
      </c>
      <c r="D99" s="9">
        <v>0</v>
      </c>
      <c r="E99" s="9">
        <v>735610.79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10">
        <f t="shared" si="3"/>
        <v>0</v>
      </c>
      <c r="L99" s="9">
        <v>0</v>
      </c>
      <c r="M99" s="10" t="e">
        <f t="shared" si="4"/>
        <v>#DIV/0!</v>
      </c>
      <c r="N99" s="9">
        <v>0</v>
      </c>
      <c r="O99" s="9">
        <f t="shared" si="5"/>
        <v>-735610.79</v>
      </c>
    </row>
    <row r="100" spans="1:15" x14ac:dyDescent="0.3">
      <c r="A100" s="7">
        <v>55003</v>
      </c>
      <c r="B100" s="8" t="s">
        <v>104</v>
      </c>
      <c r="C100" s="9">
        <v>487659</v>
      </c>
      <c r="D100" s="9">
        <v>0</v>
      </c>
      <c r="E100" s="9">
        <v>487659</v>
      </c>
      <c r="F100" s="9">
        <v>327981.28000000003</v>
      </c>
      <c r="G100" s="9">
        <v>0</v>
      </c>
      <c r="H100" s="9">
        <v>0</v>
      </c>
      <c r="I100" s="9">
        <v>0</v>
      </c>
      <c r="J100" s="9">
        <v>327981.28000000003</v>
      </c>
      <c r="K100" s="10">
        <f t="shared" si="3"/>
        <v>0.67256275389155129</v>
      </c>
      <c r="L100" s="9">
        <v>66625.73</v>
      </c>
      <c r="M100" s="10">
        <f t="shared" si="4"/>
        <v>0.20313881938627715</v>
      </c>
      <c r="N100" s="9">
        <v>261355.55</v>
      </c>
      <c r="O100" s="9">
        <f t="shared" si="5"/>
        <v>-159677.71999999997</v>
      </c>
    </row>
    <row r="101" spans="1:15" x14ac:dyDescent="0.3">
      <c r="A101" s="7">
        <v>55004</v>
      </c>
      <c r="B101" s="8" t="s">
        <v>105</v>
      </c>
      <c r="C101" s="9">
        <v>341938.42</v>
      </c>
      <c r="D101" s="9">
        <v>0</v>
      </c>
      <c r="E101" s="9">
        <v>341938.42</v>
      </c>
      <c r="F101" s="9">
        <v>188180.59</v>
      </c>
      <c r="G101" s="9">
        <v>0</v>
      </c>
      <c r="H101" s="9">
        <v>0</v>
      </c>
      <c r="I101" s="9">
        <v>0</v>
      </c>
      <c r="J101" s="9">
        <v>188180.59</v>
      </c>
      <c r="K101" s="10">
        <f t="shared" si="3"/>
        <v>0.55033473571059965</v>
      </c>
      <c r="L101" s="9">
        <v>89193.25</v>
      </c>
      <c r="M101" s="10">
        <f t="shared" si="4"/>
        <v>0.47397688571387731</v>
      </c>
      <c r="N101" s="9">
        <v>98987.34</v>
      </c>
      <c r="O101" s="9">
        <f t="shared" si="5"/>
        <v>-153757.82999999999</v>
      </c>
    </row>
    <row r="102" spans="1:15" x14ac:dyDescent="0.3">
      <c r="A102" s="7">
        <v>55005</v>
      </c>
      <c r="B102" s="8" t="s">
        <v>106</v>
      </c>
      <c r="C102" s="9">
        <v>72000</v>
      </c>
      <c r="D102" s="9">
        <v>0</v>
      </c>
      <c r="E102" s="9">
        <v>72000</v>
      </c>
      <c r="F102" s="9">
        <v>48000</v>
      </c>
      <c r="G102" s="9">
        <v>0</v>
      </c>
      <c r="H102" s="9">
        <v>0</v>
      </c>
      <c r="I102" s="9">
        <v>0</v>
      </c>
      <c r="J102" s="9">
        <v>48000</v>
      </c>
      <c r="K102" s="10">
        <f t="shared" si="3"/>
        <v>0.66666666666666663</v>
      </c>
      <c r="L102" s="9">
        <v>48000</v>
      </c>
      <c r="M102" s="10">
        <f t="shared" si="4"/>
        <v>1</v>
      </c>
      <c r="N102" s="9">
        <v>0</v>
      </c>
      <c r="O102" s="9">
        <f t="shared" si="5"/>
        <v>-24000</v>
      </c>
    </row>
    <row r="103" spans="1:15" x14ac:dyDescent="0.3">
      <c r="A103" s="7">
        <v>55100</v>
      </c>
      <c r="B103" s="8" t="s">
        <v>107</v>
      </c>
      <c r="C103" s="9">
        <v>3444295</v>
      </c>
      <c r="D103" s="9">
        <v>0</v>
      </c>
      <c r="E103" s="9">
        <v>3444295</v>
      </c>
      <c r="F103" s="9">
        <v>11113100</v>
      </c>
      <c r="G103" s="9">
        <v>0</v>
      </c>
      <c r="H103" s="9">
        <v>0</v>
      </c>
      <c r="I103" s="9">
        <v>0</v>
      </c>
      <c r="J103" s="9">
        <v>11113100</v>
      </c>
      <c r="K103" s="10">
        <f t="shared" si="3"/>
        <v>3.2265238604707203</v>
      </c>
      <c r="L103" s="9">
        <v>11113100</v>
      </c>
      <c r="M103" s="10">
        <f t="shared" si="4"/>
        <v>1</v>
      </c>
      <c r="N103" s="9">
        <v>0</v>
      </c>
      <c r="O103" s="9">
        <f t="shared" si="5"/>
        <v>7668805</v>
      </c>
    </row>
    <row r="104" spans="1:15" x14ac:dyDescent="0.3">
      <c r="A104" s="7">
        <v>55900</v>
      </c>
      <c r="B104" s="8" t="s">
        <v>108</v>
      </c>
      <c r="C104" s="9">
        <v>700000</v>
      </c>
      <c r="D104" s="9">
        <v>0</v>
      </c>
      <c r="E104" s="9">
        <v>700000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10">
        <f t="shared" si="3"/>
        <v>0</v>
      </c>
      <c r="L104" s="9">
        <v>0</v>
      </c>
      <c r="M104" s="10" t="e">
        <f t="shared" si="4"/>
        <v>#DIV/0!</v>
      </c>
      <c r="N104" s="9">
        <v>0</v>
      </c>
      <c r="O104" s="9">
        <f t="shared" si="5"/>
        <v>-700000</v>
      </c>
    </row>
    <row r="105" spans="1:15" x14ac:dyDescent="0.3">
      <c r="A105" s="7">
        <v>60301</v>
      </c>
      <c r="B105" s="8" t="s">
        <v>109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10" t="e">
        <f t="shared" si="3"/>
        <v>#DIV/0!</v>
      </c>
      <c r="L105" s="9">
        <v>0</v>
      </c>
      <c r="M105" s="10" t="e">
        <f t="shared" si="4"/>
        <v>#DIV/0!</v>
      </c>
      <c r="N105" s="9">
        <v>0</v>
      </c>
      <c r="O105" s="9">
        <f t="shared" si="5"/>
        <v>0</v>
      </c>
    </row>
    <row r="106" spans="1:15" x14ac:dyDescent="0.3">
      <c r="A106" s="7">
        <v>72000</v>
      </c>
      <c r="B106" s="8" t="s">
        <v>110</v>
      </c>
      <c r="C106" s="9">
        <v>5396508.54</v>
      </c>
      <c r="D106" s="9">
        <v>0</v>
      </c>
      <c r="E106" s="9">
        <v>5396508.54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10">
        <f t="shared" si="3"/>
        <v>0</v>
      </c>
      <c r="L106" s="9">
        <v>0</v>
      </c>
      <c r="M106" s="10" t="e">
        <f t="shared" si="4"/>
        <v>#DIV/0!</v>
      </c>
      <c r="N106" s="9">
        <v>0</v>
      </c>
      <c r="O106" s="9">
        <f t="shared" si="5"/>
        <v>-5396508.54</v>
      </c>
    </row>
    <row r="107" spans="1:15" x14ac:dyDescent="0.3">
      <c r="A107" s="7">
        <v>75030</v>
      </c>
      <c r="B107" s="8" t="s">
        <v>111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10" t="e">
        <f t="shared" si="3"/>
        <v>#DIV/0!</v>
      </c>
      <c r="L107" s="9">
        <v>0</v>
      </c>
      <c r="M107" s="10" t="e">
        <f t="shared" si="4"/>
        <v>#DIV/0!</v>
      </c>
      <c r="N107" s="9">
        <v>0</v>
      </c>
      <c r="O107" s="9">
        <f t="shared" si="5"/>
        <v>0</v>
      </c>
    </row>
    <row r="108" spans="1:15" x14ac:dyDescent="0.3">
      <c r="A108" s="7">
        <v>75060</v>
      </c>
      <c r="B108" s="8" t="s">
        <v>112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10" t="e">
        <f t="shared" si="3"/>
        <v>#DIV/0!</v>
      </c>
      <c r="L108" s="9">
        <v>0</v>
      </c>
      <c r="M108" s="10" t="e">
        <f t="shared" si="4"/>
        <v>#DIV/0!</v>
      </c>
      <c r="N108" s="9">
        <v>0</v>
      </c>
      <c r="O108" s="9">
        <f t="shared" si="5"/>
        <v>0</v>
      </c>
    </row>
    <row r="109" spans="1:15" x14ac:dyDescent="0.3">
      <c r="A109" s="7">
        <v>75061</v>
      </c>
      <c r="B109" s="8" t="s">
        <v>113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10" t="e">
        <f t="shared" si="3"/>
        <v>#DIV/0!</v>
      </c>
      <c r="L109" s="9">
        <v>0</v>
      </c>
      <c r="M109" s="10" t="e">
        <f t="shared" si="4"/>
        <v>#DIV/0!</v>
      </c>
      <c r="N109" s="9">
        <v>0</v>
      </c>
      <c r="O109" s="9">
        <f t="shared" si="5"/>
        <v>0</v>
      </c>
    </row>
    <row r="110" spans="1:15" x14ac:dyDescent="0.3">
      <c r="A110" s="7">
        <v>75080</v>
      </c>
      <c r="B110" s="8" t="s">
        <v>114</v>
      </c>
      <c r="C110" s="9">
        <v>2082744.19</v>
      </c>
      <c r="D110" s="9">
        <v>0</v>
      </c>
      <c r="E110" s="9">
        <v>2082744.19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10">
        <f t="shared" si="3"/>
        <v>0</v>
      </c>
      <c r="L110" s="9">
        <v>0</v>
      </c>
      <c r="M110" s="10" t="e">
        <f t="shared" si="4"/>
        <v>#DIV/0!</v>
      </c>
      <c r="N110" s="9">
        <v>0</v>
      </c>
      <c r="O110" s="9">
        <f t="shared" si="5"/>
        <v>-2082744.19</v>
      </c>
    </row>
    <row r="111" spans="1:15" x14ac:dyDescent="0.3">
      <c r="A111" s="7">
        <v>75081</v>
      </c>
      <c r="B111" s="8" t="s">
        <v>115</v>
      </c>
      <c r="C111" s="9">
        <v>0</v>
      </c>
      <c r="D111" s="9">
        <v>5764390.4199999999</v>
      </c>
      <c r="E111" s="9">
        <v>5764390.4199999999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10">
        <f t="shared" si="3"/>
        <v>0</v>
      </c>
      <c r="L111" s="9">
        <v>0</v>
      </c>
      <c r="M111" s="10" t="e">
        <f t="shared" si="4"/>
        <v>#DIV/0!</v>
      </c>
      <c r="N111" s="9">
        <v>0</v>
      </c>
      <c r="O111" s="9">
        <f t="shared" si="5"/>
        <v>-5764390.4199999999</v>
      </c>
    </row>
    <row r="112" spans="1:15" x14ac:dyDescent="0.3">
      <c r="A112" s="7">
        <v>75082</v>
      </c>
      <c r="B112" s="8" t="s">
        <v>116</v>
      </c>
      <c r="C112" s="9">
        <v>0</v>
      </c>
      <c r="D112" s="9">
        <v>99110.45</v>
      </c>
      <c r="E112" s="9">
        <v>99110.45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10">
        <f t="shared" si="3"/>
        <v>0</v>
      </c>
      <c r="L112" s="9">
        <v>0</v>
      </c>
      <c r="M112" s="10" t="e">
        <f t="shared" si="4"/>
        <v>#DIV/0!</v>
      </c>
      <c r="N112" s="9">
        <v>0</v>
      </c>
      <c r="O112" s="9">
        <f t="shared" si="5"/>
        <v>-99110.45</v>
      </c>
    </row>
    <row r="113" spans="1:15" x14ac:dyDescent="0.3">
      <c r="A113" s="7">
        <v>75083</v>
      </c>
      <c r="B113" s="8" t="s">
        <v>117</v>
      </c>
      <c r="C113" s="9">
        <v>0</v>
      </c>
      <c r="D113" s="9">
        <v>0</v>
      </c>
      <c r="E113" s="9">
        <v>0</v>
      </c>
      <c r="F113" s="9">
        <v>5608508.54</v>
      </c>
      <c r="G113" s="9">
        <v>0</v>
      </c>
      <c r="H113" s="9">
        <v>0</v>
      </c>
      <c r="I113" s="9">
        <v>0</v>
      </c>
      <c r="J113" s="9">
        <v>5608508.54</v>
      </c>
      <c r="K113" s="10" t="e">
        <f t="shared" si="3"/>
        <v>#DIV/0!</v>
      </c>
      <c r="L113" s="9">
        <v>5608508.54</v>
      </c>
      <c r="M113" s="10">
        <f t="shared" si="4"/>
        <v>1</v>
      </c>
      <c r="N113" s="9">
        <v>0</v>
      </c>
      <c r="O113" s="9">
        <f t="shared" si="5"/>
        <v>5608508.54</v>
      </c>
    </row>
    <row r="114" spans="1:15" x14ac:dyDescent="0.3">
      <c r="A114" s="7">
        <v>79100</v>
      </c>
      <c r="B114" s="8" t="s">
        <v>118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10" t="e">
        <f t="shared" si="3"/>
        <v>#DIV/0!</v>
      </c>
      <c r="L114" s="9">
        <v>0</v>
      </c>
      <c r="M114" s="10" t="e">
        <f t="shared" si="4"/>
        <v>#DIV/0!</v>
      </c>
      <c r="N114" s="9">
        <v>0</v>
      </c>
      <c r="O114" s="9">
        <f t="shared" si="5"/>
        <v>0</v>
      </c>
    </row>
    <row r="115" spans="1:15" x14ac:dyDescent="0.3">
      <c r="A115" s="7">
        <v>79700</v>
      </c>
      <c r="B115" s="8" t="s">
        <v>119</v>
      </c>
      <c r="C115" s="9">
        <v>0</v>
      </c>
      <c r="D115" s="9">
        <v>5361570.87</v>
      </c>
      <c r="E115" s="9">
        <v>5361570.87</v>
      </c>
      <c r="F115" s="9">
        <v>141485.64000000001</v>
      </c>
      <c r="G115" s="9">
        <v>0</v>
      </c>
      <c r="H115" s="9">
        <v>0</v>
      </c>
      <c r="I115" s="9">
        <v>0</v>
      </c>
      <c r="J115" s="9">
        <v>141485.64000000001</v>
      </c>
      <c r="K115" s="10">
        <f t="shared" si="3"/>
        <v>2.6388840776434615E-2</v>
      </c>
      <c r="L115" s="9">
        <v>141485.64000000001</v>
      </c>
      <c r="M115" s="10">
        <f t="shared" si="4"/>
        <v>1</v>
      </c>
      <c r="N115" s="9">
        <v>0</v>
      </c>
      <c r="O115" s="9">
        <f t="shared" si="5"/>
        <v>-5220085.2300000004</v>
      </c>
    </row>
    <row r="116" spans="1:15" x14ac:dyDescent="0.3">
      <c r="A116" s="7">
        <v>83000</v>
      </c>
      <c r="B116" s="8" t="s">
        <v>120</v>
      </c>
      <c r="C116" s="9">
        <v>550100</v>
      </c>
      <c r="D116" s="9">
        <v>0</v>
      </c>
      <c r="E116" s="9">
        <v>550100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10">
        <f t="shared" si="3"/>
        <v>0</v>
      </c>
      <c r="L116" s="9">
        <v>0</v>
      </c>
      <c r="M116" s="10" t="e">
        <f t="shared" si="4"/>
        <v>#DIV/0!</v>
      </c>
      <c r="N116" s="9">
        <v>0</v>
      </c>
      <c r="O116" s="9">
        <f t="shared" si="5"/>
        <v>-550100</v>
      </c>
    </row>
    <row r="117" spans="1:15" x14ac:dyDescent="0.3">
      <c r="A117" s="7">
        <v>87010</v>
      </c>
      <c r="B117" s="8" t="s">
        <v>121</v>
      </c>
      <c r="C117" s="9">
        <v>0</v>
      </c>
      <c r="D117" s="9">
        <v>18333642.030000001</v>
      </c>
      <c r="E117" s="9">
        <v>18333642.030000001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10">
        <f t="shared" si="3"/>
        <v>0</v>
      </c>
      <c r="L117" s="9">
        <v>0</v>
      </c>
      <c r="M117" s="10" t="e">
        <f t="shared" si="4"/>
        <v>#DIV/0!</v>
      </c>
      <c r="N117" s="9">
        <v>0</v>
      </c>
      <c r="O117" s="9">
        <f t="shared" si="5"/>
        <v>-18333642.030000001</v>
      </c>
    </row>
    <row r="118" spans="1:15" x14ac:dyDescent="0.3">
      <c r="A118" s="7">
        <v>91300</v>
      </c>
      <c r="B118" s="8" t="s">
        <v>122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10" t="e">
        <f t="shared" si="3"/>
        <v>#DIV/0!</v>
      </c>
      <c r="L118" s="9">
        <v>0</v>
      </c>
      <c r="M118" s="10" t="e">
        <f t="shared" si="4"/>
        <v>#DIV/0!</v>
      </c>
      <c r="N118" s="9">
        <v>0</v>
      </c>
      <c r="O118" s="9">
        <f t="shared" si="5"/>
        <v>0</v>
      </c>
    </row>
    <row r="119" spans="1:15" x14ac:dyDescent="0.3">
      <c r="A119" s="11"/>
      <c r="B119" s="5"/>
      <c r="C119" s="5">
        <f>SUM(C2:C118)</f>
        <v>121076870.86999997</v>
      </c>
      <c r="D119" s="5">
        <f>SUM(D2:D118)</f>
        <v>29563948.770000003</v>
      </c>
      <c r="E119" s="5">
        <f>SUM(E2:E118)</f>
        <v>150640819.63999999</v>
      </c>
      <c r="F119" s="5">
        <f t="shared" ref="F119:O119" si="6">SUM(F2:F118)</f>
        <v>94205017.620000005</v>
      </c>
      <c r="G119" s="5">
        <f t="shared" si="6"/>
        <v>1758553.49</v>
      </c>
      <c r="H119" s="5">
        <v>0</v>
      </c>
      <c r="I119" s="5">
        <f t="shared" si="6"/>
        <v>1738028.49</v>
      </c>
      <c r="J119" s="5">
        <f t="shared" si="6"/>
        <v>92446464.13000001</v>
      </c>
      <c r="K119" s="6">
        <f t="shared" si="3"/>
        <v>0.62536182321053657</v>
      </c>
      <c r="L119" s="5">
        <f t="shared" si="6"/>
        <v>43528159.329999991</v>
      </c>
      <c r="M119" s="6">
        <f t="shared" si="4"/>
        <v>0.47084720588977691</v>
      </c>
      <c r="N119" s="5">
        <f t="shared" si="6"/>
        <v>48918304.79999999</v>
      </c>
      <c r="O119" s="5">
        <f t="shared" si="6"/>
        <v>-56435802.019999996</v>
      </c>
    </row>
  </sheetData>
  <pageMargins left="0.74803149606299213" right="0.74803149606299213" top="0.98425196850393704" bottom="0.98425196850393704" header="0.51181102362204722" footer="0.51181102362204722"/>
  <pageSetup paperSize="9" scale="50" fitToHeight="0" orientation="landscape" r:id="rId1"/>
  <headerFooter>
    <oddFooter>&amp;LIngresos TRIM2 2024&amp;R&amp;P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RCRFKEFYAAXHX</vt:lpstr>
      <vt:lpstr>RCRFKEFYAAXHX!Títulos_a_imprimir</vt:lpstr>
    </vt:vector>
  </TitlesOfParts>
  <Company>Ayuntamiento de Las Rozas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Luisa Gil Montoro</dc:creator>
  <cp:lastModifiedBy>Juan de Dios García Aybar</cp:lastModifiedBy>
  <cp:lastPrinted>2024-09-12T07:21:03Z</cp:lastPrinted>
  <dcterms:created xsi:type="dcterms:W3CDTF">2024-09-11T10:06:22Z</dcterms:created>
  <dcterms:modified xsi:type="dcterms:W3CDTF">2025-01-29T10:47:13Z</dcterms:modified>
</cp:coreProperties>
</file>