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Trabajo\Nextcloud\Shared\transpublicnas\Clientes\2026\transparencia.lasrozas.es\2026-03-06\"/>
    </mc:Choice>
  </mc:AlternateContent>
  <xr:revisionPtr revIDLastSave="0" documentId="8_{8D1FDED8-457A-4051-931D-90ED48D2B8AE}" xr6:coauthVersionLast="47" xr6:coauthVersionMax="47" xr10:uidLastSave="{00000000-0000-0000-0000-000000000000}"/>
  <bookViews>
    <workbookView xWindow="-23148" yWindow="5736" windowWidth="23256" windowHeight="12456" xr2:uid="{00000000-000D-0000-FFFF-FFFF00000000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2" l="1"/>
  <c r="I51" i="2"/>
  <c r="J23" i="2"/>
  <c r="I20" i="2" s="1"/>
  <c r="J18" i="2"/>
  <c r="I15" i="2" s="1"/>
  <c r="I46" i="2"/>
  <c r="E56" i="2"/>
  <c r="F56" i="2" s="1"/>
  <c r="E51" i="2"/>
  <c r="F51" i="2" s="1"/>
  <c r="E46" i="2"/>
  <c r="F46" i="2" s="1"/>
  <c r="I40" i="2"/>
  <c r="E40" i="2"/>
  <c r="F40" i="2" s="1"/>
  <c r="I35" i="2"/>
  <c r="E35" i="2"/>
  <c r="F35" i="2" s="1"/>
  <c r="I30" i="2"/>
  <c r="E30" i="2"/>
  <c r="F30" i="2" s="1"/>
  <c r="I25" i="2"/>
  <c r="E25" i="2"/>
  <c r="F25" i="2" s="1"/>
  <c r="E15" i="2"/>
  <c r="F15" i="2" s="1"/>
  <c r="I10" i="2"/>
  <c r="E10" i="2"/>
  <c r="F10" i="2" s="1"/>
  <c r="I5" i="2"/>
  <c r="E5" i="2"/>
  <c r="F5" i="2" s="1"/>
  <c r="E20" i="2" l="1"/>
  <c r="F20" i="2" l="1"/>
</calcChain>
</file>

<file path=xl/sharedStrings.xml><?xml version="1.0" encoding="utf-8"?>
<sst xmlns="http://schemas.openxmlformats.org/spreadsheetml/2006/main" count="113" uniqueCount="59">
  <si>
    <t>MES</t>
  </si>
  <si>
    <t>MEDIO</t>
  </si>
  <si>
    <t>PLAN DE MEDIOS</t>
  </si>
  <si>
    <t>TOTAL PLAN DE MEDIOS</t>
  </si>
  <si>
    <t>FACTURA Nº</t>
  </si>
  <si>
    <t>FECHA</t>
  </si>
  <si>
    <t>IMPORTE FRA.</t>
  </si>
  <si>
    <t>OBSERVACIONES</t>
  </si>
  <si>
    <t>PUBLICACIONES</t>
  </si>
  <si>
    <t>NEWFOCO</t>
  </si>
  <si>
    <t>CAMPAÑA</t>
  </si>
  <si>
    <t>PRENSA PAPEL</t>
  </si>
  <si>
    <t>PRENSA ON LINE</t>
  </si>
  <si>
    <t>RR.SS. Y PROGRAMATICA</t>
  </si>
  <si>
    <t>TOTAL P. M. (IVA INCLUIDO)</t>
  </si>
  <si>
    <t>COMISION AGENCIA</t>
  </si>
  <si>
    <t>GESTIÓN RRSS Y PROGRAMÁTICA</t>
  </si>
  <si>
    <t>DIC. 24</t>
  </si>
  <si>
    <t>RENOVACIÓN SEPT 2025-JULIO 2026</t>
  </si>
  <si>
    <t>ENERO 25</t>
  </si>
  <si>
    <t>FEBRERO 25</t>
  </si>
  <si>
    <t>MARZO 25</t>
  </si>
  <si>
    <t>ABRIL 25</t>
  </si>
  <si>
    <t>MAYO 25</t>
  </si>
  <si>
    <t>JUNIO 25</t>
  </si>
  <si>
    <t>JULIO 25</t>
  </si>
  <si>
    <t>SEPT- 25</t>
  </si>
  <si>
    <t>OCTUBRE 25</t>
  </si>
  <si>
    <t>NOV-25</t>
  </si>
  <si>
    <t>"EN NAVIDAD LAS ROZAS ES MI HOGAR"</t>
  </si>
  <si>
    <t>"PLAN SALUD MENTAL"</t>
  </si>
  <si>
    <t>c-25/17 FACT-2025-783</t>
  </si>
  <si>
    <t>Aprobada 29/01/2025</t>
  </si>
  <si>
    <t>"CAMPAMENTOS DE VERANO 2025"</t>
  </si>
  <si>
    <t>c-25/121 FACT-2025-3397</t>
  </si>
  <si>
    <t>c-25/122 FACT-2025-3398</t>
  </si>
  <si>
    <t>RC25/123 FACT-2025-3437</t>
  </si>
  <si>
    <t>Aprobada 23/04/2025</t>
  </si>
  <si>
    <t>"FERIA DEL LIBRO"</t>
  </si>
  <si>
    <t>c-25/176 FACT-2025-4451</t>
  </si>
  <si>
    <t>Aprobada 02/06/2025</t>
  </si>
  <si>
    <t>"VERANISÍMOS 2025"</t>
  </si>
  <si>
    <t>"FIESTAS SAN MIGUEL 2025"</t>
  </si>
  <si>
    <t>c-25/323 FACT-2025-7589</t>
  </si>
  <si>
    <t>C-25/322 FACT-2025-7528</t>
  </si>
  <si>
    <t>Aprobada 04/09/2025</t>
  </si>
  <si>
    <t>Aprobado 04/09/2025</t>
  </si>
  <si>
    <t>"CAMPAÑA EXCREMENTOS"</t>
  </si>
  <si>
    <t>c-25/355 FACT-2025-8100</t>
  </si>
  <si>
    <t>Aprobada 22/09/2025</t>
  </si>
  <si>
    <t>"CAMPAÑA AYUDAS NACIMIENTOS"</t>
  </si>
  <si>
    <t>C25/607 FACT-2025-10904</t>
  </si>
  <si>
    <t xml:space="preserve">C25/605 FACT-2025-10901 </t>
  </si>
  <si>
    <t>C25/606 FACT-2025-10902</t>
  </si>
  <si>
    <r>
      <rPr>
        <b/>
        <i/>
        <sz val="11"/>
        <rFont val="Calibri"/>
        <family val="2"/>
        <scheme val="minor"/>
      </rPr>
      <t>"PROGRAMA CULTURAL"</t>
    </r>
    <r>
      <rPr>
        <b/>
        <sz val="11"/>
        <rFont val="Calibri"/>
        <family val="2"/>
        <scheme val="minor"/>
      </rPr>
      <t xml:space="preserve"> 1er Trimestre 2025</t>
    </r>
  </si>
  <si>
    <t>"DÍA DE LA FAMILIA"</t>
  </si>
  <si>
    <r>
      <rPr>
        <b/>
        <i/>
        <sz val="11"/>
        <color theme="1"/>
        <rFont val="Calibri"/>
        <family val="2"/>
        <scheme val="minor"/>
      </rPr>
      <t>"DIA DE LA FAMILIA"</t>
    </r>
    <r>
      <rPr>
        <b/>
        <sz val="11"/>
        <color theme="1"/>
        <rFont val="Calibri"/>
        <family val="2"/>
        <scheme val="minor"/>
      </rPr>
      <t xml:space="preserve"> </t>
    </r>
  </si>
  <si>
    <t>Aprobada 15/12/2025</t>
  </si>
  <si>
    <t>CAMPAÑAS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</si>
</sst>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450666829432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/>
    <xf numFmtId="44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left" vertical="center"/>
    </xf>
    <xf numFmtId="0" fontId="2" fillId="0" borderId="0" xfId="0" applyFont="1"/>
    <xf numFmtId="44" fontId="0" fillId="0" borderId="0" xfId="1" applyFont="1"/>
    <xf numFmtId="49" fontId="0" fillId="0" borderId="0" xfId="0" applyNumberFormat="1"/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4" fontId="0" fillId="0" borderId="0" xfId="1" applyFont="1" applyAlignment="1">
      <alignment horizontal="center"/>
    </xf>
    <xf numFmtId="44" fontId="4" fillId="2" borderId="4" xfId="1" applyFont="1" applyFill="1" applyBorder="1" applyAlignment="1">
      <alignment horizontal="center" vertical="center"/>
    </xf>
    <xf numFmtId="44" fontId="6" fillId="0" borderId="0" xfId="1" applyFont="1" applyAlignment="1">
      <alignment horizontal="center" vertical="center"/>
    </xf>
    <xf numFmtId="0" fontId="7" fillId="0" borderId="0" xfId="0" applyFont="1" applyAlignment="1">
      <alignment horizontal="center"/>
    </xf>
    <xf numFmtId="8" fontId="0" fillId="0" borderId="0" xfId="1" applyNumberFormat="1" applyFont="1"/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/>
    <xf numFmtId="1" fontId="0" fillId="0" borderId="0" xfId="0" applyNumberFormat="1"/>
    <xf numFmtId="0" fontId="0" fillId="4" borderId="21" xfId="0" applyFill="1" applyBorder="1"/>
    <xf numFmtId="0" fontId="0" fillId="4" borderId="17" xfId="0" applyFill="1" applyBorder="1"/>
    <xf numFmtId="44" fontId="0" fillId="4" borderId="26" xfId="1" applyFont="1" applyFill="1" applyBorder="1" applyAlignment="1">
      <alignment horizontal="right"/>
    </xf>
    <xf numFmtId="44" fontId="0" fillId="4" borderId="9" xfId="1" applyFont="1" applyFill="1" applyBorder="1" applyAlignment="1">
      <alignment horizontal="right"/>
    </xf>
    <xf numFmtId="0" fontId="0" fillId="4" borderId="13" xfId="0" applyFill="1" applyBorder="1"/>
    <xf numFmtId="8" fontId="0" fillId="0" borderId="0" xfId="1" applyNumberFormat="1" applyFont="1" applyFill="1" applyAlignment="1">
      <alignment horizontal="right" vertical="center"/>
    </xf>
    <xf numFmtId="1" fontId="0" fillId="0" borderId="0" xfId="1" applyNumberFormat="1" applyFont="1" applyFill="1"/>
    <xf numFmtId="8" fontId="5" fillId="0" borderId="0" xfId="1" applyNumberFormat="1" applyFont="1" applyFill="1" applyAlignment="1">
      <alignment horizontal="right" vertical="center"/>
    </xf>
    <xf numFmtId="44" fontId="0" fillId="0" borderId="0" xfId="1" applyFont="1" applyFill="1"/>
    <xf numFmtId="44" fontId="0" fillId="0" borderId="0" xfId="1" applyFont="1" applyFill="1" applyBorder="1" applyAlignment="1">
      <alignment horizontal="right"/>
    </xf>
    <xf numFmtId="8" fontId="0" fillId="0" borderId="0" xfId="0" applyNumberFormat="1" applyAlignment="1">
      <alignment horizontal="right" vertical="center"/>
    </xf>
    <xf numFmtId="44" fontId="0" fillId="0" borderId="0" xfId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1" applyNumberFormat="1" applyFont="1" applyFill="1" applyBorder="1"/>
    <xf numFmtId="44" fontId="0" fillId="0" borderId="0" xfId="1" applyFont="1" applyFill="1" applyAlignment="1">
      <alignment horizontal="right" vertical="center"/>
    </xf>
    <xf numFmtId="44" fontId="0" fillId="0" borderId="0" xfId="1" applyFont="1" applyFill="1" applyAlignment="1">
      <alignment horizontal="center"/>
    </xf>
    <xf numFmtId="44" fontId="0" fillId="4" borderId="25" xfId="1" applyFont="1" applyFill="1" applyBorder="1" applyAlignment="1">
      <alignment horizontal="right"/>
    </xf>
    <xf numFmtId="164" fontId="0" fillId="4" borderId="21" xfId="1" applyNumberFormat="1" applyFont="1" applyFill="1" applyBorder="1"/>
    <xf numFmtId="0" fontId="0" fillId="4" borderId="30" xfId="0" applyFill="1" applyBorder="1"/>
    <xf numFmtId="164" fontId="0" fillId="4" borderId="24" xfId="1" applyNumberFormat="1" applyFont="1" applyFill="1" applyBorder="1"/>
    <xf numFmtId="0" fontId="0" fillId="4" borderId="31" xfId="0" applyFill="1" applyBorder="1"/>
    <xf numFmtId="44" fontId="0" fillId="4" borderId="32" xfId="1" applyFont="1" applyFill="1" applyBorder="1" applyAlignment="1">
      <alignment horizontal="right"/>
    </xf>
    <xf numFmtId="164" fontId="0" fillId="4" borderId="13" xfId="1" applyNumberFormat="1" applyFont="1" applyFill="1" applyBorder="1"/>
    <xf numFmtId="0" fontId="0" fillId="7" borderId="16" xfId="0" applyFill="1" applyBorder="1" applyAlignment="1">
      <alignment horizontal="left" vertical="center"/>
    </xf>
    <xf numFmtId="8" fontId="0" fillId="7" borderId="19" xfId="1" applyNumberFormat="1" applyFont="1" applyFill="1" applyBorder="1" applyAlignment="1">
      <alignment horizontal="right" vertical="center"/>
    </xf>
    <xf numFmtId="164" fontId="0" fillId="7" borderId="18" xfId="0" applyNumberFormat="1" applyFill="1" applyBorder="1" applyAlignment="1">
      <alignment vertical="center"/>
    </xf>
    <xf numFmtId="14" fontId="0" fillId="7" borderId="19" xfId="0" applyNumberFormat="1" applyFill="1" applyBorder="1" applyAlignment="1">
      <alignment vertical="center"/>
    </xf>
    <xf numFmtId="8" fontId="0" fillId="7" borderId="7" xfId="1" applyNumberFormat="1" applyFont="1" applyFill="1" applyBorder="1" applyAlignment="1">
      <alignment horizontal="right" vertical="center"/>
    </xf>
    <xf numFmtId="164" fontId="0" fillId="7" borderId="9" xfId="1" applyNumberFormat="1" applyFont="1" applyFill="1" applyBorder="1" applyAlignment="1">
      <alignment vertical="center"/>
    </xf>
    <xf numFmtId="14" fontId="0" fillId="7" borderId="9" xfId="0" applyNumberFormat="1" applyFill="1" applyBorder="1" applyAlignment="1">
      <alignment vertical="center"/>
    </xf>
    <xf numFmtId="0" fontId="0" fillId="7" borderId="13" xfId="0" applyFill="1" applyBorder="1" applyAlignment="1">
      <alignment horizontal="left" vertical="center"/>
    </xf>
    <xf numFmtId="8" fontId="0" fillId="7" borderId="14" xfId="1" applyNumberFormat="1" applyFont="1" applyFill="1" applyBorder="1" applyAlignment="1">
      <alignment horizontal="right" vertical="center"/>
    </xf>
    <xf numFmtId="44" fontId="0" fillId="7" borderId="20" xfId="1" applyFont="1" applyFill="1" applyBorder="1"/>
    <xf numFmtId="14" fontId="0" fillId="7" borderId="14" xfId="0" applyNumberFormat="1" applyFill="1" applyBorder="1"/>
    <xf numFmtId="0" fontId="0" fillId="7" borderId="21" xfId="0" applyFill="1" applyBorder="1"/>
    <xf numFmtId="8" fontId="0" fillId="7" borderId="0" xfId="1" applyNumberFormat="1" applyFont="1" applyFill="1"/>
    <xf numFmtId="164" fontId="0" fillId="7" borderId="23" xfId="1" applyNumberFormat="1" applyFont="1" applyFill="1" applyBorder="1"/>
    <xf numFmtId="14" fontId="0" fillId="7" borderId="19" xfId="0" applyNumberFormat="1" applyFill="1" applyBorder="1" applyAlignment="1">
      <alignment horizontal="left" vertical="center"/>
    </xf>
    <xf numFmtId="0" fontId="0" fillId="7" borderId="24" xfId="0" applyFill="1" applyBorder="1"/>
    <xf numFmtId="164" fontId="0" fillId="7" borderId="9" xfId="1" applyNumberFormat="1" applyFont="1" applyFill="1" applyBorder="1"/>
    <xf numFmtId="0" fontId="0" fillId="7" borderId="19" xfId="0" applyFill="1" applyBorder="1" applyAlignment="1">
      <alignment horizontal="center"/>
    </xf>
    <xf numFmtId="0" fontId="0" fillId="7" borderId="17" xfId="0" applyFill="1" applyBorder="1"/>
    <xf numFmtId="44" fontId="0" fillId="7" borderId="26" xfId="1" applyFont="1" applyFill="1" applyBorder="1" applyAlignment="1">
      <alignment horizontal="right"/>
    </xf>
    <xf numFmtId="0" fontId="0" fillId="7" borderId="9" xfId="0" applyFill="1" applyBorder="1" applyAlignment="1">
      <alignment horizontal="center"/>
    </xf>
    <xf numFmtId="8" fontId="0" fillId="7" borderId="9" xfId="1" applyNumberFormat="1" applyFont="1" applyFill="1" applyBorder="1" applyAlignment="1">
      <alignment horizontal="right"/>
    </xf>
    <xf numFmtId="0" fontId="0" fillId="7" borderId="0" xfId="0" applyFill="1"/>
    <xf numFmtId="0" fontId="0" fillId="7" borderId="13" xfId="0" applyFill="1" applyBorder="1"/>
    <xf numFmtId="44" fontId="0" fillId="7" borderId="19" xfId="1" applyFont="1" applyFill="1" applyBorder="1" applyAlignment="1">
      <alignment horizontal="right"/>
    </xf>
    <xf numFmtId="164" fontId="0" fillId="7" borderId="20" xfId="1" applyNumberFormat="1" applyFont="1" applyFill="1" applyBorder="1"/>
    <xf numFmtId="0" fontId="0" fillId="7" borderId="14" xfId="0" applyFill="1" applyBorder="1" applyAlignment="1">
      <alignment horizontal="center"/>
    </xf>
    <xf numFmtId="8" fontId="0" fillId="7" borderId="25" xfId="1" applyNumberFormat="1" applyFont="1" applyFill="1" applyBorder="1" applyAlignment="1">
      <alignment horizontal="right"/>
    </xf>
    <xf numFmtId="14" fontId="0" fillId="7" borderId="19" xfId="0" applyNumberFormat="1" applyFill="1" applyBorder="1" applyAlignment="1">
      <alignment horizontal="center" vertical="center"/>
    </xf>
    <xf numFmtId="8" fontId="0" fillId="7" borderId="26" xfId="1" applyNumberFormat="1" applyFont="1" applyFill="1" applyBorder="1" applyAlignment="1">
      <alignment horizontal="right"/>
    </xf>
    <xf numFmtId="44" fontId="0" fillId="7" borderId="9" xfId="1" applyFont="1" applyFill="1" applyBorder="1" applyAlignment="1">
      <alignment horizontal="right"/>
    </xf>
    <xf numFmtId="0" fontId="0" fillId="8" borderId="16" xfId="0" applyFill="1" applyBorder="1" applyAlignment="1">
      <alignment horizontal="left" vertical="center"/>
    </xf>
    <xf numFmtId="8" fontId="0" fillId="8" borderId="19" xfId="1" applyNumberFormat="1" applyFont="1" applyFill="1" applyBorder="1" applyAlignment="1">
      <alignment horizontal="right" vertical="center"/>
    </xf>
    <xf numFmtId="14" fontId="0" fillId="8" borderId="19" xfId="0" applyNumberFormat="1" applyFill="1" applyBorder="1" applyAlignment="1">
      <alignment vertical="center"/>
    </xf>
    <xf numFmtId="8" fontId="0" fillId="8" borderId="7" xfId="1" applyNumberFormat="1" applyFont="1" applyFill="1" applyBorder="1" applyAlignment="1">
      <alignment horizontal="right" vertical="center"/>
    </xf>
    <xf numFmtId="14" fontId="0" fillId="8" borderId="9" xfId="0" applyNumberFormat="1" applyFill="1" applyBorder="1" applyAlignment="1">
      <alignment vertical="center"/>
    </xf>
    <xf numFmtId="0" fontId="0" fillId="8" borderId="13" xfId="0" applyFill="1" applyBorder="1" applyAlignment="1">
      <alignment horizontal="left" vertical="center"/>
    </xf>
    <xf numFmtId="14" fontId="0" fillId="8" borderId="14" xfId="0" applyNumberFormat="1" applyFill="1" applyBorder="1"/>
    <xf numFmtId="8" fontId="0" fillId="8" borderId="25" xfId="1" applyNumberFormat="1" applyFont="1" applyFill="1" applyBorder="1" applyAlignment="1">
      <alignment horizontal="right"/>
    </xf>
    <xf numFmtId="164" fontId="0" fillId="8" borderId="23" xfId="1" applyNumberFormat="1" applyFont="1" applyFill="1" applyBorder="1"/>
    <xf numFmtId="14" fontId="0" fillId="8" borderId="19" xfId="0" applyNumberFormat="1" applyFill="1" applyBorder="1" applyAlignment="1">
      <alignment horizontal="center" vertical="center"/>
    </xf>
    <xf numFmtId="8" fontId="0" fillId="8" borderId="26" xfId="1" applyNumberFormat="1" applyFont="1" applyFill="1" applyBorder="1" applyAlignment="1">
      <alignment horizontal="right"/>
    </xf>
    <xf numFmtId="164" fontId="0" fillId="8" borderId="9" xfId="1" applyNumberFormat="1" applyFont="1" applyFill="1" applyBorder="1"/>
    <xf numFmtId="0" fontId="0" fillId="8" borderId="19" xfId="0" applyFill="1" applyBorder="1" applyAlignment="1">
      <alignment horizontal="center"/>
    </xf>
    <xf numFmtId="44" fontId="0" fillId="8" borderId="26" xfId="1" applyFont="1" applyFill="1" applyBorder="1" applyAlignment="1">
      <alignment horizontal="right"/>
    </xf>
    <xf numFmtId="8" fontId="0" fillId="8" borderId="9" xfId="1" applyNumberFormat="1" applyFont="1" applyFill="1" applyBorder="1" applyAlignment="1">
      <alignment horizontal="right"/>
    </xf>
    <xf numFmtId="0" fontId="0" fillId="8" borderId="9" xfId="0" applyFill="1" applyBorder="1" applyAlignment="1">
      <alignment horizontal="center"/>
    </xf>
    <xf numFmtId="164" fontId="0" fillId="8" borderId="20" xfId="1" applyNumberFormat="1" applyFont="1" applyFill="1" applyBorder="1"/>
    <xf numFmtId="0" fontId="0" fillId="8" borderId="14" xfId="0" applyFill="1" applyBorder="1" applyAlignment="1">
      <alignment horizontal="center"/>
    </xf>
    <xf numFmtId="8" fontId="0" fillId="8" borderId="14" xfId="1" applyNumberFormat="1" applyFont="1" applyFill="1" applyBorder="1" applyAlignment="1">
      <alignment horizontal="right"/>
    </xf>
    <xf numFmtId="44" fontId="0" fillId="7" borderId="25" xfId="1" applyFont="1" applyFill="1" applyBorder="1" applyAlignment="1">
      <alignment horizontal="right"/>
    </xf>
    <xf numFmtId="0" fontId="0" fillId="7" borderId="19" xfId="0" applyFill="1" applyBorder="1"/>
    <xf numFmtId="14" fontId="2" fillId="7" borderId="14" xfId="0" applyNumberFormat="1" applyFont="1" applyFill="1" applyBorder="1"/>
    <xf numFmtId="14" fontId="2" fillId="7" borderId="9" xfId="0" applyNumberFormat="1" applyFont="1" applyFill="1" applyBorder="1" applyAlignment="1">
      <alignment vertical="center"/>
    </xf>
    <xf numFmtId="0" fontId="2" fillId="6" borderId="32" xfId="0" applyFont="1" applyFill="1" applyBorder="1"/>
    <xf numFmtId="0" fontId="2" fillId="0" borderId="10" xfId="0" applyFont="1" applyBorder="1" applyAlignment="1">
      <alignment horizontal="left" vertical="center"/>
    </xf>
    <xf numFmtId="164" fontId="0" fillId="7" borderId="18" xfId="1" applyNumberFormat="1" applyFont="1" applyFill="1" applyBorder="1"/>
    <xf numFmtId="49" fontId="2" fillId="5" borderId="28" xfId="0" applyNumberFormat="1" applyFont="1" applyFill="1" applyBorder="1" applyAlignment="1">
      <alignment horizontal="center" vertical="center"/>
    </xf>
    <xf numFmtId="0" fontId="0" fillId="7" borderId="16" xfId="0" applyFill="1" applyBorder="1"/>
    <xf numFmtId="44" fontId="0" fillId="7" borderId="11" xfId="1" applyFont="1" applyFill="1" applyBorder="1" applyAlignment="1">
      <alignment horizontal="right"/>
    </xf>
    <xf numFmtId="164" fontId="0" fillId="7" borderId="33" xfId="1" applyNumberFormat="1" applyFont="1" applyFill="1" applyBorder="1"/>
    <xf numFmtId="0" fontId="0" fillId="7" borderId="7" xfId="0" applyFill="1" applyBorder="1"/>
    <xf numFmtId="0" fontId="0" fillId="8" borderId="34" xfId="0" applyFill="1" applyBorder="1" applyAlignment="1">
      <alignment horizontal="left" vertical="center"/>
    </xf>
    <xf numFmtId="0" fontId="3" fillId="0" borderId="0" xfId="0" applyFont="1"/>
    <xf numFmtId="14" fontId="0" fillId="0" borderId="0" xfId="0" applyNumberFormat="1"/>
    <xf numFmtId="0" fontId="2" fillId="10" borderId="19" xfId="0" applyFont="1" applyFill="1" applyBorder="1" applyAlignment="1">
      <alignment horizontal="center"/>
    </xf>
    <xf numFmtId="164" fontId="2" fillId="10" borderId="19" xfId="0" applyNumberFormat="1" applyFont="1" applyFill="1" applyBorder="1" applyAlignment="1">
      <alignment horizontal="center"/>
    </xf>
    <xf numFmtId="164" fontId="2" fillId="10" borderId="19" xfId="0" applyNumberFormat="1" applyFont="1" applyFill="1" applyBorder="1" applyAlignment="1">
      <alignment vertical="center"/>
    </xf>
    <xf numFmtId="0" fontId="2" fillId="4" borderId="31" xfId="0" applyFont="1" applyFill="1" applyBorder="1"/>
    <xf numFmtId="164" fontId="2" fillId="9" borderId="19" xfId="0" applyNumberFormat="1" applyFont="1" applyFill="1" applyBorder="1" applyAlignment="1">
      <alignment vertical="center"/>
    </xf>
    <xf numFmtId="164" fontId="2" fillId="9" borderId="9" xfId="0" applyNumberFormat="1" applyFont="1" applyFill="1" applyBorder="1" applyAlignment="1">
      <alignment vertical="center"/>
    </xf>
    <xf numFmtId="164" fontId="2" fillId="9" borderId="19" xfId="0" applyNumberFormat="1" applyFont="1" applyFill="1" applyBorder="1" applyAlignment="1">
      <alignment horizontal="center"/>
    </xf>
    <xf numFmtId="44" fontId="0" fillId="8" borderId="8" xfId="1" applyFont="1" applyFill="1" applyBorder="1" applyAlignment="1">
      <alignment horizontal="center" vertical="center"/>
    </xf>
    <xf numFmtId="44" fontId="0" fillId="8" borderId="11" xfId="1" applyFont="1" applyFill="1" applyBorder="1" applyAlignment="1">
      <alignment horizontal="center" vertical="center"/>
    </xf>
    <xf numFmtId="44" fontId="0" fillId="8" borderId="15" xfId="1" applyFont="1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11" borderId="37" xfId="0" applyFont="1" applyFill="1" applyBorder="1" applyAlignment="1">
      <alignment horizontal="center" vertical="center"/>
    </xf>
    <xf numFmtId="44" fontId="0" fillId="7" borderId="8" xfId="1" applyFont="1" applyFill="1" applyBorder="1" applyAlignment="1">
      <alignment horizontal="center" vertical="center"/>
    </xf>
    <xf numFmtId="44" fontId="0" fillId="7" borderId="11" xfId="1" applyFont="1" applyFill="1" applyBorder="1" applyAlignment="1">
      <alignment horizontal="center" vertical="center"/>
    </xf>
    <xf numFmtId="44" fontId="0" fillId="7" borderId="15" xfId="1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44" fontId="0" fillId="4" borderId="22" xfId="1" applyFont="1" applyFill="1" applyBorder="1" applyAlignment="1">
      <alignment horizontal="center" vertical="center"/>
    </xf>
    <xf numFmtId="44" fontId="0" fillId="4" borderId="9" xfId="1" applyFont="1" applyFill="1" applyBorder="1" applyAlignment="1">
      <alignment horizontal="center" vertical="center"/>
    </xf>
    <xf numFmtId="44" fontId="0" fillId="4" borderId="14" xfId="1" applyFont="1" applyFill="1" applyBorder="1" applyAlignment="1">
      <alignment horizontal="center" vertical="center"/>
    </xf>
    <xf numFmtId="164" fontId="1" fillId="8" borderId="11" xfId="1" applyNumberFormat="1" applyFont="1" applyFill="1" applyBorder="1" applyAlignment="1">
      <alignment horizontal="center" vertical="center"/>
    </xf>
    <xf numFmtId="164" fontId="1" fillId="8" borderId="15" xfId="1" applyNumberFormat="1" applyFont="1" applyFill="1" applyBorder="1" applyAlignment="1">
      <alignment horizontal="center" vertical="center"/>
    </xf>
    <xf numFmtId="49" fontId="2" fillId="8" borderId="6" xfId="0" applyNumberFormat="1" applyFont="1" applyFill="1" applyBorder="1" applyAlignment="1">
      <alignment horizontal="center" vertical="center"/>
    </xf>
    <xf numFmtId="49" fontId="2" fillId="8" borderId="10" xfId="0" applyNumberFormat="1" applyFont="1" applyFill="1" applyBorder="1" applyAlignment="1">
      <alignment horizontal="center" vertical="center"/>
    </xf>
    <xf numFmtId="49" fontId="2" fillId="8" borderId="12" xfId="0" applyNumberFormat="1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left" vertical="center"/>
    </xf>
    <xf numFmtId="0" fontId="2" fillId="8" borderId="10" xfId="0" applyFont="1" applyFill="1" applyBorder="1" applyAlignment="1">
      <alignment horizontal="left" vertical="center"/>
    </xf>
    <xf numFmtId="0" fontId="2" fillId="8" borderId="12" xfId="0" applyFont="1" applyFill="1" applyBorder="1" applyAlignment="1">
      <alignment horizontal="left" vertical="center"/>
    </xf>
    <xf numFmtId="8" fontId="0" fillId="8" borderId="8" xfId="0" applyNumberFormat="1" applyFill="1" applyBorder="1" applyAlignment="1">
      <alignment horizontal="right" vertical="center"/>
    </xf>
    <xf numFmtId="8" fontId="0" fillId="8" borderId="11" xfId="0" applyNumberFormat="1" applyFill="1" applyBorder="1" applyAlignment="1">
      <alignment horizontal="right" vertical="center"/>
    </xf>
    <xf numFmtId="8" fontId="0" fillId="8" borderId="15" xfId="0" applyNumberFormat="1" applyFill="1" applyBorder="1" applyAlignment="1">
      <alignment horizontal="right" vertical="center"/>
    </xf>
    <xf numFmtId="14" fontId="0" fillId="8" borderId="8" xfId="0" applyNumberFormat="1" applyFill="1" applyBorder="1" applyAlignment="1">
      <alignment horizontal="center" vertical="center"/>
    </xf>
    <xf numFmtId="14" fontId="0" fillId="8" borderId="11" xfId="0" applyNumberFormat="1" applyFill="1" applyBorder="1" applyAlignment="1">
      <alignment horizontal="center" vertical="center"/>
    </xf>
    <xf numFmtId="14" fontId="0" fillId="8" borderId="15" xfId="0" applyNumberFormat="1" applyFill="1" applyBorder="1" applyAlignment="1">
      <alignment horizontal="center" vertical="center"/>
    </xf>
    <xf numFmtId="8" fontId="0" fillId="8" borderId="8" xfId="1" applyNumberFormat="1" applyFont="1" applyFill="1" applyBorder="1" applyAlignment="1">
      <alignment horizontal="right" vertical="center"/>
    </xf>
    <xf numFmtId="44" fontId="0" fillId="8" borderId="11" xfId="1" applyFont="1" applyFill="1" applyBorder="1" applyAlignment="1">
      <alignment horizontal="right" vertical="center"/>
    </xf>
    <xf numFmtId="44" fontId="0" fillId="8" borderId="15" xfId="1" applyFont="1" applyFill="1" applyBorder="1" applyAlignment="1">
      <alignment horizontal="right" vertical="center"/>
    </xf>
    <xf numFmtId="49" fontId="2" fillId="8" borderId="27" xfId="0" applyNumberFormat="1" applyFont="1" applyFill="1" applyBorder="1" applyAlignment="1">
      <alignment horizontal="center" vertical="center"/>
    </xf>
    <xf numFmtId="49" fontId="0" fillId="8" borderId="28" xfId="0" applyNumberFormat="1" applyFill="1" applyBorder="1" applyAlignment="1">
      <alignment horizontal="center" vertical="center"/>
    </xf>
    <xf numFmtId="49" fontId="0" fillId="8" borderId="29" xfId="0" applyNumberForma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8" fontId="0" fillId="8" borderId="11" xfId="1" applyNumberFormat="1" applyFont="1" applyFill="1" applyBorder="1" applyAlignment="1">
      <alignment horizontal="right" vertical="center"/>
    </xf>
    <xf numFmtId="14" fontId="5" fillId="8" borderId="11" xfId="0" applyNumberFormat="1" applyFont="1" applyFill="1" applyBorder="1" applyAlignment="1">
      <alignment horizontal="center" vertical="center"/>
    </xf>
    <xf numFmtId="14" fontId="5" fillId="8" borderId="15" xfId="0" applyNumberFormat="1" applyFont="1" applyFill="1" applyBorder="1" applyAlignment="1">
      <alignment horizontal="center" vertical="center"/>
    </xf>
    <xf numFmtId="164" fontId="0" fillId="7" borderId="8" xfId="1" applyNumberFormat="1" applyFont="1" applyFill="1" applyBorder="1" applyAlignment="1">
      <alignment horizontal="center" vertical="center"/>
    </xf>
    <xf numFmtId="164" fontId="0" fillId="7" borderId="11" xfId="1" applyNumberFormat="1" applyFont="1" applyFill="1" applyBorder="1" applyAlignment="1">
      <alignment horizontal="center" vertical="center"/>
    </xf>
    <xf numFmtId="164" fontId="0" fillId="7" borderId="15" xfId="1" applyNumberFormat="1" applyFont="1" applyFill="1" applyBorder="1" applyAlignment="1">
      <alignment horizontal="center" vertical="center"/>
    </xf>
    <xf numFmtId="49" fontId="2" fillId="7" borderId="6" xfId="0" applyNumberFormat="1" applyFont="1" applyFill="1" applyBorder="1" applyAlignment="1">
      <alignment horizontal="center" vertical="center"/>
    </xf>
    <xf numFmtId="49" fontId="2" fillId="7" borderId="10" xfId="0" applyNumberFormat="1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left" vertical="center"/>
    </xf>
    <xf numFmtId="0" fontId="2" fillId="7" borderId="10" xfId="0" applyFont="1" applyFill="1" applyBorder="1" applyAlignment="1">
      <alignment horizontal="left" vertical="center"/>
    </xf>
    <xf numFmtId="8" fontId="0" fillId="7" borderId="8" xfId="0" applyNumberFormat="1" applyFill="1" applyBorder="1" applyAlignment="1">
      <alignment horizontal="right" vertical="center"/>
    </xf>
    <xf numFmtId="8" fontId="0" fillId="7" borderId="11" xfId="0" applyNumberFormat="1" applyFill="1" applyBorder="1" applyAlignment="1">
      <alignment horizontal="right" vertical="center"/>
    </xf>
    <xf numFmtId="14" fontId="0" fillId="7" borderId="8" xfId="0" applyNumberFormat="1" applyFill="1" applyBorder="1" applyAlignment="1">
      <alignment horizontal="center" vertical="center"/>
    </xf>
    <xf numFmtId="14" fontId="0" fillId="7" borderId="11" xfId="0" applyNumberFormat="1" applyFill="1" applyBorder="1" applyAlignment="1">
      <alignment horizontal="center" vertical="center"/>
    </xf>
    <xf numFmtId="49" fontId="2" fillId="7" borderId="12" xfId="0" applyNumberFormat="1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left" vertical="center" wrapText="1"/>
    </xf>
    <xf numFmtId="0" fontId="2" fillId="7" borderId="10" xfId="0" applyFont="1" applyFill="1" applyBorder="1" applyAlignment="1">
      <alignment horizontal="left" vertical="center" wrapText="1"/>
    </xf>
    <xf numFmtId="0" fontId="2" fillId="7" borderId="12" xfId="0" applyFont="1" applyFill="1" applyBorder="1" applyAlignment="1">
      <alignment horizontal="left" vertical="center" wrapText="1"/>
    </xf>
    <xf numFmtId="44" fontId="0" fillId="7" borderId="8" xfId="0" applyNumberFormat="1" applyFill="1" applyBorder="1" applyAlignment="1">
      <alignment horizontal="center" vertical="center"/>
    </xf>
    <xf numFmtId="44" fontId="0" fillId="7" borderId="11" xfId="0" applyNumberFormat="1" applyFill="1" applyBorder="1" applyAlignment="1">
      <alignment horizontal="center" vertical="center"/>
    </xf>
    <xf numFmtId="44" fontId="0" fillId="7" borderId="15" xfId="0" applyNumberFormat="1" applyFill="1" applyBorder="1" applyAlignment="1">
      <alignment horizontal="center" vertical="center"/>
    </xf>
    <xf numFmtId="14" fontId="0" fillId="7" borderId="15" xfId="0" applyNumberForma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left" vertical="center"/>
    </xf>
    <xf numFmtId="8" fontId="0" fillId="7" borderId="15" xfId="0" applyNumberFormat="1" applyFill="1" applyBorder="1" applyAlignment="1">
      <alignment horizontal="right" vertical="center"/>
    </xf>
    <xf numFmtId="164" fontId="2" fillId="7" borderId="8" xfId="1" applyNumberFormat="1" applyFont="1" applyFill="1" applyBorder="1" applyAlignment="1">
      <alignment horizontal="center" vertical="center"/>
    </xf>
    <xf numFmtId="164" fontId="2" fillId="7" borderId="11" xfId="1" applyNumberFormat="1" applyFont="1" applyFill="1" applyBorder="1" applyAlignment="1">
      <alignment horizontal="center" vertical="center"/>
    </xf>
    <xf numFmtId="164" fontId="2" fillId="7" borderId="15" xfId="1" applyNumberFormat="1" applyFont="1" applyFill="1" applyBorder="1" applyAlignment="1">
      <alignment horizontal="center" vertical="center"/>
    </xf>
    <xf numFmtId="8" fontId="0" fillId="7" borderId="8" xfId="1" applyNumberFormat="1" applyFont="1" applyFill="1" applyBorder="1" applyAlignment="1">
      <alignment horizontal="right" vertical="center"/>
    </xf>
    <xf numFmtId="44" fontId="0" fillId="7" borderId="11" xfId="1" applyFont="1" applyFill="1" applyBorder="1" applyAlignment="1">
      <alignment horizontal="right" vertical="center"/>
    </xf>
    <xf numFmtId="44" fontId="0" fillId="7" borderId="15" xfId="1" applyFont="1" applyFill="1" applyBorder="1" applyAlignment="1">
      <alignment horizontal="right" vertical="center"/>
    </xf>
    <xf numFmtId="49" fontId="2" fillId="7" borderId="27" xfId="0" applyNumberFormat="1" applyFont="1" applyFill="1" applyBorder="1" applyAlignment="1">
      <alignment horizontal="center" vertical="center"/>
    </xf>
    <xf numFmtId="49" fontId="0" fillId="7" borderId="28" xfId="0" applyNumberFormat="1" applyFill="1" applyBorder="1" applyAlignment="1">
      <alignment horizontal="center" vertical="center"/>
    </xf>
    <xf numFmtId="49" fontId="0" fillId="7" borderId="29" xfId="0" applyNumberForma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left" vertical="center"/>
    </xf>
    <xf numFmtId="14" fontId="5" fillId="7" borderId="8" xfId="0" applyNumberFormat="1" applyFont="1" applyFill="1" applyBorder="1" applyAlignment="1">
      <alignment horizontal="center" vertical="center"/>
    </xf>
    <xf numFmtId="14" fontId="5" fillId="7" borderId="11" xfId="0" applyNumberFormat="1" applyFont="1" applyFill="1" applyBorder="1" applyAlignment="1">
      <alignment horizontal="center" vertical="center"/>
    </xf>
    <xf numFmtId="14" fontId="5" fillId="7" borderId="15" xfId="0" applyNumberFormat="1" applyFont="1" applyFill="1" applyBorder="1" applyAlignment="1">
      <alignment horizontal="center" vertical="center"/>
    </xf>
    <xf numFmtId="14" fontId="0" fillId="4" borderId="22" xfId="0" applyNumberFormat="1" applyFill="1" applyBorder="1" applyAlignment="1">
      <alignment horizontal="center" vertical="center"/>
    </xf>
    <xf numFmtId="14" fontId="0" fillId="4" borderId="9" xfId="0" applyNumberFormat="1" applyFill="1" applyBorder="1" applyAlignment="1">
      <alignment horizontal="center" vertical="center"/>
    </xf>
    <xf numFmtId="14" fontId="0" fillId="4" borderId="14" xfId="0" applyNumberFormat="1" applyFill="1" applyBorder="1" applyAlignment="1">
      <alignment horizontal="center" vertical="center"/>
    </xf>
    <xf numFmtId="44" fontId="2" fillId="4" borderId="30" xfId="1" applyFont="1" applyFill="1" applyBorder="1" applyAlignment="1">
      <alignment horizontal="center" vertical="center"/>
    </xf>
    <xf numFmtId="44" fontId="2" fillId="4" borderId="31" xfId="1" applyFont="1" applyFill="1" applyBorder="1" applyAlignment="1">
      <alignment horizontal="center" vertical="center"/>
    </xf>
    <xf numFmtId="44" fontId="2" fillId="4" borderId="32" xfId="1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left" vertical="center"/>
    </xf>
    <xf numFmtId="44" fontId="0" fillId="7" borderId="8" xfId="1" applyFont="1" applyFill="1" applyBorder="1" applyAlignment="1">
      <alignment horizontal="right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10" xfId="0" applyNumberFormat="1" applyFont="1" applyFill="1" applyBorder="1" applyAlignment="1">
      <alignment horizontal="center" vertical="center"/>
    </xf>
    <xf numFmtId="49" fontId="2" fillId="4" borderId="12" xfId="0" applyNumberFormat="1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left" vertical="center"/>
    </xf>
    <xf numFmtId="0" fontId="2" fillId="4" borderId="31" xfId="0" applyFont="1" applyFill="1" applyBorder="1" applyAlignment="1">
      <alignment horizontal="left" vertical="center"/>
    </xf>
    <xf numFmtId="0" fontId="2" fillId="4" borderId="32" xfId="0" applyFont="1" applyFill="1" applyBorder="1" applyAlignment="1">
      <alignment horizontal="left" vertical="center"/>
    </xf>
    <xf numFmtId="44" fontId="0" fillId="4" borderId="21" xfId="0" applyNumberFormat="1" applyFill="1" applyBorder="1" applyAlignment="1">
      <alignment horizontal="center" vertical="center"/>
    </xf>
    <xf numFmtId="8" fontId="0" fillId="4" borderId="24" xfId="0" applyNumberFormat="1" applyFill="1" applyBorder="1" applyAlignment="1">
      <alignment horizontal="center" vertical="center"/>
    </xf>
    <xf numFmtId="8" fontId="0" fillId="4" borderId="13" xfId="0" applyNumberFormat="1" applyFill="1" applyBorder="1" applyAlignment="1">
      <alignment horizontal="center" vertical="center"/>
    </xf>
    <xf numFmtId="0" fontId="11" fillId="11" borderId="38" xfId="0" applyFont="1" applyFill="1" applyBorder="1" applyAlignment="1">
      <alignment horizontal="center" vertical="center"/>
    </xf>
    <xf numFmtId="0" fontId="12" fillId="11" borderId="26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FF24B-E09E-49B8-9B57-5B28F2BF2AEA}">
  <dimension ref="A1:O81"/>
  <sheetViews>
    <sheetView tabSelected="1" zoomScaleNormal="100" workbookViewId="0">
      <pane ySplit="1" topLeftCell="A37" activePane="bottomLeft" state="frozen"/>
      <selection pane="bottomLeft" activeCell="D1" sqref="D1:F1"/>
    </sheetView>
  </sheetViews>
  <sheetFormatPr baseColWidth="10" defaultRowHeight="14.4" x14ac:dyDescent="0.3"/>
  <cols>
    <col min="1" max="1" width="12" style="9" bestFit="1" customWidth="1"/>
    <col min="2" max="2" width="42.44140625" customWidth="1"/>
    <col min="3" max="3" width="32.44140625" bestFit="1" customWidth="1"/>
    <col min="4" max="4" width="22.44140625" style="8" bestFit="1" customWidth="1"/>
    <col min="5" max="5" width="22.33203125" bestFit="1" customWidth="1"/>
    <col min="6" max="6" width="27.5546875" style="8" bestFit="1" customWidth="1"/>
    <col min="7" max="7" width="20.109375" customWidth="1"/>
    <col min="8" max="8" width="11.6640625" customWidth="1"/>
    <col min="9" max="9" width="16" customWidth="1"/>
    <col min="10" max="10" width="19.33203125" customWidth="1"/>
    <col min="11" max="11" width="20.33203125" customWidth="1"/>
    <col min="13" max="13" width="17.6640625" customWidth="1"/>
  </cols>
  <sheetData>
    <row r="1" spans="1:13" ht="71.400000000000006" customHeight="1" x14ac:dyDescent="0.3">
      <c r="D1" s="130" t="s">
        <v>58</v>
      </c>
      <c r="E1" s="228"/>
      <c r="F1" s="229"/>
      <c r="G1" s="127"/>
      <c r="H1" s="127"/>
      <c r="I1" s="127"/>
      <c r="J1" s="7"/>
    </row>
    <row r="2" spans="1:13" ht="51.6" customHeight="1" x14ac:dyDescent="0.3">
      <c r="D2" s="128" t="s">
        <v>9</v>
      </c>
      <c r="E2" s="128"/>
      <c r="F2" s="17"/>
      <c r="G2" s="128"/>
      <c r="H2" s="129"/>
      <c r="I2" s="129"/>
      <c r="J2" s="128"/>
      <c r="K2" s="129"/>
      <c r="L2" s="129"/>
    </row>
    <row r="3" spans="1:13" ht="15" thickBot="1" x14ac:dyDescent="0.35">
      <c r="D3" s="15"/>
      <c r="E3" s="1"/>
      <c r="F3" s="15"/>
      <c r="G3" s="2"/>
      <c r="H3" s="2"/>
    </row>
    <row r="4" spans="1:13" ht="15" thickBot="1" x14ac:dyDescent="0.35">
      <c r="A4" s="10" t="s">
        <v>0</v>
      </c>
      <c r="B4" s="11" t="s">
        <v>10</v>
      </c>
      <c r="C4" s="12" t="s">
        <v>1</v>
      </c>
      <c r="D4" s="16" t="s">
        <v>2</v>
      </c>
      <c r="E4" s="13" t="s">
        <v>3</v>
      </c>
      <c r="F4" s="16" t="s">
        <v>14</v>
      </c>
      <c r="G4" s="13" t="s">
        <v>4</v>
      </c>
      <c r="H4" s="13" t="s">
        <v>5</v>
      </c>
      <c r="I4" s="13" t="s">
        <v>6</v>
      </c>
      <c r="J4" s="14" t="s">
        <v>7</v>
      </c>
      <c r="K4" s="14" t="s">
        <v>8</v>
      </c>
    </row>
    <row r="5" spans="1:13" x14ac:dyDescent="0.3">
      <c r="A5" s="219" t="s">
        <v>17</v>
      </c>
      <c r="B5" s="222" t="s">
        <v>29</v>
      </c>
      <c r="C5" s="24" t="s">
        <v>11</v>
      </c>
      <c r="D5" s="40">
        <v>6111.65</v>
      </c>
      <c r="E5" s="225">
        <f>SUM(D5:D9)</f>
        <v>12118.42</v>
      </c>
      <c r="F5" s="146">
        <f>E5*1.21</f>
        <v>14663.288199999999</v>
      </c>
      <c r="G5" s="140" t="s">
        <v>31</v>
      </c>
      <c r="H5" s="211">
        <v>45679</v>
      </c>
      <c r="I5" s="214">
        <f>SUM(J5:J9)*1.21</f>
        <v>13442.047299999998</v>
      </c>
      <c r="J5" s="41">
        <v>5122.1499999999996</v>
      </c>
      <c r="K5" s="42"/>
    </row>
    <row r="6" spans="1:13" x14ac:dyDescent="0.3">
      <c r="A6" s="220"/>
      <c r="B6" s="223"/>
      <c r="C6" s="25" t="s">
        <v>12</v>
      </c>
      <c r="D6" s="26">
        <v>4788.75</v>
      </c>
      <c r="E6" s="226"/>
      <c r="F6" s="147"/>
      <c r="G6" s="141"/>
      <c r="H6" s="212"/>
      <c r="I6" s="215"/>
      <c r="J6" s="43">
        <v>4788.75</v>
      </c>
      <c r="K6" s="44"/>
      <c r="L6" s="4"/>
    </row>
    <row r="7" spans="1:13" x14ac:dyDescent="0.3">
      <c r="A7" s="220"/>
      <c r="B7" s="223"/>
      <c r="C7" s="25" t="s">
        <v>13</v>
      </c>
      <c r="D7" s="26">
        <v>1000</v>
      </c>
      <c r="E7" s="226"/>
      <c r="F7" s="147"/>
      <c r="G7" s="141"/>
      <c r="H7" s="212"/>
      <c r="I7" s="215"/>
      <c r="J7" s="43">
        <v>1000</v>
      </c>
      <c r="K7" s="115" t="s">
        <v>32</v>
      </c>
      <c r="L7" s="4"/>
    </row>
    <row r="8" spans="1:13" x14ac:dyDescent="0.3">
      <c r="A8" s="220"/>
      <c r="B8" s="223"/>
      <c r="C8" s="25" t="s">
        <v>15</v>
      </c>
      <c r="D8" s="27">
        <v>218.01</v>
      </c>
      <c r="E8" s="226"/>
      <c r="F8" s="147"/>
      <c r="G8" s="141"/>
      <c r="H8" s="212"/>
      <c r="I8" s="215"/>
      <c r="J8" s="43">
        <v>198.22</v>
      </c>
      <c r="K8" s="44"/>
    </row>
    <row r="9" spans="1:13" ht="15" thickBot="1" x14ac:dyDescent="0.35">
      <c r="A9" s="221"/>
      <c r="B9" s="224"/>
      <c r="C9" s="28" t="s">
        <v>16</v>
      </c>
      <c r="D9" s="45">
        <v>0.01</v>
      </c>
      <c r="E9" s="227"/>
      <c r="F9" s="148"/>
      <c r="G9" s="142"/>
      <c r="H9" s="213"/>
      <c r="I9" s="216"/>
      <c r="J9" s="46">
        <v>0.01</v>
      </c>
      <c r="K9" s="101"/>
    </row>
    <row r="10" spans="1:13" x14ac:dyDescent="0.3">
      <c r="A10" s="178" t="s">
        <v>19</v>
      </c>
      <c r="B10" s="217" t="s">
        <v>54</v>
      </c>
      <c r="C10" s="47" t="s">
        <v>11</v>
      </c>
      <c r="D10" s="48">
        <v>6111.65</v>
      </c>
      <c r="E10" s="199">
        <f>SUM(D10:D14)</f>
        <v>12118.42</v>
      </c>
      <c r="F10" s="218">
        <f>E10*1.21</f>
        <v>14663.288199999999</v>
      </c>
      <c r="G10" s="134" t="s">
        <v>34</v>
      </c>
      <c r="H10" s="208">
        <v>45757</v>
      </c>
      <c r="I10" s="196">
        <f>SUM(J10:J14)*1.21</f>
        <v>11873.9962</v>
      </c>
      <c r="J10" s="49">
        <v>3851.65</v>
      </c>
      <c r="K10" s="50"/>
      <c r="L10" s="111"/>
    </row>
    <row r="11" spans="1:13" x14ac:dyDescent="0.3">
      <c r="A11" s="179"/>
      <c r="B11" s="206"/>
      <c r="C11" s="47" t="s">
        <v>12</v>
      </c>
      <c r="D11" s="51">
        <v>4788.75</v>
      </c>
      <c r="E11" s="200"/>
      <c r="F11" s="200"/>
      <c r="G11" s="135"/>
      <c r="H11" s="209"/>
      <c r="I11" s="197"/>
      <c r="J11" s="52">
        <v>4788.75</v>
      </c>
      <c r="K11" s="50"/>
    </row>
    <row r="12" spans="1:13" x14ac:dyDescent="0.3">
      <c r="A12" s="179"/>
      <c r="B12" s="206"/>
      <c r="C12" s="47" t="s">
        <v>13</v>
      </c>
      <c r="D12" s="51">
        <v>1000</v>
      </c>
      <c r="E12" s="200"/>
      <c r="F12" s="200"/>
      <c r="G12" s="135"/>
      <c r="H12" s="209"/>
      <c r="I12" s="197"/>
      <c r="J12" s="52">
        <v>1000</v>
      </c>
      <c r="K12" s="117" t="s">
        <v>37</v>
      </c>
    </row>
    <row r="13" spans="1:13" x14ac:dyDescent="0.3">
      <c r="A13" s="179"/>
      <c r="B13" s="206"/>
      <c r="C13" s="47" t="s">
        <v>15</v>
      </c>
      <c r="D13" s="51">
        <v>218.01</v>
      </c>
      <c r="E13" s="200"/>
      <c r="F13" s="200"/>
      <c r="G13" s="135"/>
      <c r="H13" s="209"/>
      <c r="I13" s="197"/>
      <c r="J13" s="52">
        <v>172.81</v>
      </c>
      <c r="K13" s="100"/>
    </row>
    <row r="14" spans="1:13" ht="15" thickBot="1" x14ac:dyDescent="0.35">
      <c r="A14" s="186"/>
      <c r="B14" s="207"/>
      <c r="C14" s="54" t="s">
        <v>16</v>
      </c>
      <c r="D14" s="55">
        <v>0.01</v>
      </c>
      <c r="E14" s="201"/>
      <c r="F14" s="201"/>
      <c r="G14" s="136"/>
      <c r="H14" s="210"/>
      <c r="I14" s="198"/>
      <c r="J14" s="56">
        <v>0.01</v>
      </c>
      <c r="K14" s="57"/>
      <c r="M14" s="5"/>
    </row>
    <row r="15" spans="1:13" x14ac:dyDescent="0.3">
      <c r="A15" s="202" t="s">
        <v>20</v>
      </c>
      <c r="B15" s="205" t="s">
        <v>30</v>
      </c>
      <c r="C15" s="47" t="s">
        <v>11</v>
      </c>
      <c r="D15" s="48">
        <v>6762.65</v>
      </c>
      <c r="E15" s="199">
        <f>SUM(D15:D19)</f>
        <v>12782.44</v>
      </c>
      <c r="F15" s="131">
        <f>E15*1.21</f>
        <v>15466.752399999999</v>
      </c>
      <c r="G15" s="134" t="s">
        <v>35</v>
      </c>
      <c r="H15" s="208">
        <v>45757</v>
      </c>
      <c r="I15" s="196">
        <f>SUM(J15:J19)*1.21</f>
        <v>15466.749980000001</v>
      </c>
      <c r="J15" s="49">
        <v>6762.65</v>
      </c>
      <c r="K15" s="53"/>
      <c r="M15" s="5"/>
    </row>
    <row r="16" spans="1:13" x14ac:dyDescent="0.3">
      <c r="A16" s="203"/>
      <c r="B16" s="206"/>
      <c r="C16" s="47" t="s">
        <v>12</v>
      </c>
      <c r="D16" s="51">
        <v>4788.75</v>
      </c>
      <c r="E16" s="200"/>
      <c r="F16" s="132"/>
      <c r="G16" s="135"/>
      <c r="H16" s="209"/>
      <c r="I16" s="197"/>
      <c r="J16" s="52">
        <v>4788.75</v>
      </c>
      <c r="K16" s="53"/>
      <c r="L16" s="4"/>
      <c r="M16" s="5"/>
    </row>
    <row r="17" spans="1:13" x14ac:dyDescent="0.3">
      <c r="A17" s="203"/>
      <c r="B17" s="206"/>
      <c r="C17" s="47" t="s">
        <v>13</v>
      </c>
      <c r="D17" s="51">
        <v>1000</v>
      </c>
      <c r="E17" s="200"/>
      <c r="F17" s="132"/>
      <c r="G17" s="135"/>
      <c r="H17" s="209"/>
      <c r="I17" s="197"/>
      <c r="J17" s="52">
        <v>1000</v>
      </c>
      <c r="K17" s="116" t="s">
        <v>37</v>
      </c>
      <c r="L17" s="4"/>
      <c r="M17" s="5"/>
    </row>
    <row r="18" spans="1:13" x14ac:dyDescent="0.3">
      <c r="A18" s="203"/>
      <c r="B18" s="206"/>
      <c r="C18" s="47" t="s">
        <v>15</v>
      </c>
      <c r="D18" s="51">
        <v>231.03</v>
      </c>
      <c r="E18" s="200"/>
      <c r="F18" s="132"/>
      <c r="G18" s="135"/>
      <c r="H18" s="209"/>
      <c r="I18" s="197"/>
      <c r="J18" s="52">
        <f>(J15+J16)*2%</f>
        <v>231.02799999999999</v>
      </c>
      <c r="K18" s="53"/>
    </row>
    <row r="19" spans="1:13" ht="15" thickBot="1" x14ac:dyDescent="0.35">
      <c r="A19" s="204"/>
      <c r="B19" s="207"/>
      <c r="C19" s="54" t="s">
        <v>16</v>
      </c>
      <c r="D19" s="55">
        <v>0.01</v>
      </c>
      <c r="E19" s="201"/>
      <c r="F19" s="133"/>
      <c r="G19" s="136"/>
      <c r="H19" s="210"/>
      <c r="I19" s="198"/>
      <c r="J19" s="56">
        <v>0.01</v>
      </c>
      <c r="K19" s="99"/>
    </row>
    <row r="20" spans="1:13" x14ac:dyDescent="0.3">
      <c r="A20" s="178" t="s">
        <v>21</v>
      </c>
      <c r="B20" s="180" t="s">
        <v>33</v>
      </c>
      <c r="C20" s="58" t="s">
        <v>11</v>
      </c>
      <c r="D20" s="59">
        <v>6511.65</v>
      </c>
      <c r="E20" s="199">
        <f>SUM(D20:D24)</f>
        <v>12526.42</v>
      </c>
      <c r="F20" s="131">
        <f>E20*1.21</f>
        <v>15156.968199999999</v>
      </c>
      <c r="G20" s="137" t="s">
        <v>36</v>
      </c>
      <c r="H20" s="184">
        <v>45757</v>
      </c>
      <c r="I20" s="196">
        <f>SUM(J20:J24)*1.21</f>
        <v>13935.72488</v>
      </c>
      <c r="J20" s="60">
        <v>5522.15</v>
      </c>
      <c r="K20" s="61"/>
      <c r="M20" s="7"/>
    </row>
    <row r="21" spans="1:13" x14ac:dyDescent="0.3">
      <c r="A21" s="179"/>
      <c r="B21" s="181"/>
      <c r="C21" s="62" t="s">
        <v>12</v>
      </c>
      <c r="D21" s="51">
        <v>4788.75</v>
      </c>
      <c r="E21" s="200"/>
      <c r="F21" s="132"/>
      <c r="G21" s="138"/>
      <c r="H21" s="185"/>
      <c r="I21" s="197"/>
      <c r="J21" s="63">
        <v>4788.75</v>
      </c>
      <c r="K21" s="64"/>
      <c r="M21" s="3"/>
    </row>
    <row r="22" spans="1:13" x14ac:dyDescent="0.3">
      <c r="A22" s="179"/>
      <c r="B22" s="181"/>
      <c r="C22" s="65" t="s">
        <v>13</v>
      </c>
      <c r="D22" s="66">
        <v>1000</v>
      </c>
      <c r="E22" s="200"/>
      <c r="F22" s="132"/>
      <c r="G22" s="138"/>
      <c r="H22" s="185"/>
      <c r="I22" s="197"/>
      <c r="J22" s="63">
        <v>1000</v>
      </c>
      <c r="K22" s="118" t="s">
        <v>37</v>
      </c>
      <c r="M22" s="5"/>
    </row>
    <row r="23" spans="1:13" x14ac:dyDescent="0.3">
      <c r="A23" s="179"/>
      <c r="B23" s="181"/>
      <c r="C23" s="65" t="s">
        <v>15</v>
      </c>
      <c r="D23" s="68">
        <v>226.01</v>
      </c>
      <c r="E23" s="200"/>
      <c r="F23" s="132"/>
      <c r="G23" s="138"/>
      <c r="H23" s="185"/>
      <c r="I23" s="197"/>
      <c r="J23" s="63">
        <f>(J20+J21)*2%</f>
        <v>206.21799999999999</v>
      </c>
      <c r="K23" s="69"/>
      <c r="M23" s="3"/>
    </row>
    <row r="24" spans="1:13" ht="15" thickBot="1" x14ac:dyDescent="0.35">
      <c r="A24" s="186"/>
      <c r="B24" s="194"/>
      <c r="C24" s="70" t="s">
        <v>16</v>
      </c>
      <c r="D24" s="71">
        <v>0.01</v>
      </c>
      <c r="E24" s="201"/>
      <c r="F24" s="133"/>
      <c r="G24" s="139"/>
      <c r="H24" s="193"/>
      <c r="I24" s="198"/>
      <c r="J24" s="72">
        <v>0.01</v>
      </c>
      <c r="K24" s="73"/>
      <c r="L24" s="3"/>
      <c r="M24" s="3"/>
    </row>
    <row r="25" spans="1:13" x14ac:dyDescent="0.3">
      <c r="A25" s="178" t="s">
        <v>22</v>
      </c>
      <c r="B25" s="180" t="s">
        <v>55</v>
      </c>
      <c r="C25" s="58" t="s">
        <v>11</v>
      </c>
      <c r="D25" s="74">
        <v>6762.65</v>
      </c>
      <c r="E25" s="182">
        <f>SUM(D25:D29)</f>
        <v>12782.44</v>
      </c>
      <c r="F25" s="131">
        <f>E25*1.21</f>
        <v>15466.752399999999</v>
      </c>
      <c r="G25" s="137" t="s">
        <v>39</v>
      </c>
      <c r="H25" s="184">
        <v>45806</v>
      </c>
      <c r="I25" s="131">
        <f>SUM(J25:J29)*1.21</f>
        <v>15096.492400000001</v>
      </c>
      <c r="J25" s="60">
        <v>6462.65</v>
      </c>
      <c r="K25" s="75"/>
      <c r="L25" s="3"/>
    </row>
    <row r="26" spans="1:13" x14ac:dyDescent="0.3">
      <c r="A26" s="179"/>
      <c r="B26" s="181"/>
      <c r="C26" s="62" t="s">
        <v>12</v>
      </c>
      <c r="D26" s="76">
        <v>4788.75</v>
      </c>
      <c r="E26" s="183"/>
      <c r="F26" s="132"/>
      <c r="G26" s="138"/>
      <c r="H26" s="185"/>
      <c r="I26" s="132"/>
      <c r="J26" s="63">
        <v>4788.75</v>
      </c>
      <c r="K26" s="64"/>
      <c r="L26" s="4"/>
      <c r="M26" s="5"/>
    </row>
    <row r="27" spans="1:13" x14ac:dyDescent="0.3">
      <c r="A27" s="179"/>
      <c r="B27" s="181"/>
      <c r="C27" s="65" t="s">
        <v>13</v>
      </c>
      <c r="D27" s="66">
        <v>1000</v>
      </c>
      <c r="E27" s="183"/>
      <c r="F27" s="132"/>
      <c r="G27" s="138"/>
      <c r="H27" s="185"/>
      <c r="I27" s="132"/>
      <c r="J27" s="63">
        <v>1000</v>
      </c>
      <c r="K27" s="118" t="s">
        <v>40</v>
      </c>
      <c r="L27" s="4"/>
    </row>
    <row r="28" spans="1:13" x14ac:dyDescent="0.3">
      <c r="A28" s="179"/>
      <c r="B28" s="181"/>
      <c r="C28" s="65" t="s">
        <v>15</v>
      </c>
      <c r="D28" s="77">
        <v>231.03</v>
      </c>
      <c r="E28" s="183"/>
      <c r="F28" s="132"/>
      <c r="G28" s="138"/>
      <c r="H28" s="185"/>
      <c r="I28" s="132"/>
      <c r="J28" s="63">
        <v>225.03</v>
      </c>
      <c r="K28" s="67"/>
    </row>
    <row r="29" spans="1:13" ht="15" thickBot="1" x14ac:dyDescent="0.35">
      <c r="A29" s="186"/>
      <c r="B29" s="194"/>
      <c r="C29" s="70" t="s">
        <v>16</v>
      </c>
      <c r="D29" s="71">
        <v>0.01</v>
      </c>
      <c r="E29" s="195"/>
      <c r="F29" s="133"/>
      <c r="G29" s="139"/>
      <c r="H29" s="193"/>
      <c r="I29" s="133"/>
      <c r="J29" s="72">
        <v>0.01</v>
      </c>
      <c r="K29" s="73"/>
    </row>
    <row r="30" spans="1:13" x14ac:dyDescent="0.3">
      <c r="A30" s="178" t="s">
        <v>23</v>
      </c>
      <c r="B30" s="180" t="s">
        <v>38</v>
      </c>
      <c r="C30" s="58" t="s">
        <v>11</v>
      </c>
      <c r="D30" s="74">
        <v>6762.65</v>
      </c>
      <c r="E30" s="182">
        <f>SUM(D30:D34)</f>
        <v>12782.44</v>
      </c>
      <c r="F30" s="131">
        <f>E30*1.21</f>
        <v>15466.752399999999</v>
      </c>
      <c r="G30" s="137" t="s">
        <v>44</v>
      </c>
      <c r="H30" s="184">
        <v>45897</v>
      </c>
      <c r="I30" s="131">
        <f>SUM(J30:J34)*1.21</f>
        <v>15466.752399999999</v>
      </c>
      <c r="J30" s="60">
        <v>6762.65</v>
      </c>
      <c r="K30" s="75"/>
    </row>
    <row r="31" spans="1:13" x14ac:dyDescent="0.3">
      <c r="A31" s="179"/>
      <c r="B31" s="181"/>
      <c r="C31" s="62" t="s">
        <v>12</v>
      </c>
      <c r="D31" s="76">
        <v>4788.75</v>
      </c>
      <c r="E31" s="183"/>
      <c r="F31" s="132"/>
      <c r="G31" s="138"/>
      <c r="H31" s="185"/>
      <c r="I31" s="132"/>
      <c r="J31" s="63">
        <v>4788.75</v>
      </c>
      <c r="K31" s="64"/>
    </row>
    <row r="32" spans="1:13" x14ac:dyDescent="0.3">
      <c r="A32" s="179"/>
      <c r="B32" s="181"/>
      <c r="C32" s="65" t="s">
        <v>13</v>
      </c>
      <c r="D32" s="66">
        <v>1000</v>
      </c>
      <c r="E32" s="183"/>
      <c r="F32" s="132"/>
      <c r="G32" s="138"/>
      <c r="H32" s="185"/>
      <c r="I32" s="132"/>
      <c r="J32" s="63">
        <v>1000</v>
      </c>
      <c r="K32" s="113" t="s">
        <v>46</v>
      </c>
    </row>
    <row r="33" spans="1:15" x14ac:dyDescent="0.3">
      <c r="A33" s="179"/>
      <c r="B33" s="181"/>
      <c r="C33" s="65" t="s">
        <v>15</v>
      </c>
      <c r="D33" s="77">
        <v>231.03</v>
      </c>
      <c r="E33" s="183"/>
      <c r="F33" s="132"/>
      <c r="G33" s="138"/>
      <c r="H33" s="185"/>
      <c r="I33" s="132"/>
      <c r="J33" s="63">
        <v>231.03</v>
      </c>
      <c r="K33" s="67"/>
    </row>
    <row r="34" spans="1:15" ht="15" thickBot="1" x14ac:dyDescent="0.35">
      <c r="A34" s="186"/>
      <c r="B34" s="194"/>
      <c r="C34" s="70" t="s">
        <v>16</v>
      </c>
      <c r="D34" s="71">
        <v>0.01</v>
      </c>
      <c r="E34" s="195"/>
      <c r="F34" s="133"/>
      <c r="G34" s="139"/>
      <c r="H34" s="193"/>
      <c r="I34" s="133"/>
      <c r="J34" s="72">
        <v>0.01</v>
      </c>
      <c r="K34" s="73"/>
    </row>
    <row r="35" spans="1:15" x14ac:dyDescent="0.3">
      <c r="A35" s="178" t="s">
        <v>24</v>
      </c>
      <c r="B35" s="187" t="s">
        <v>56</v>
      </c>
      <c r="C35" s="58" t="s">
        <v>11</v>
      </c>
      <c r="D35" s="97">
        <v>6211.65</v>
      </c>
      <c r="E35" s="190">
        <f>SUM(D35:D39)</f>
        <v>12220.42</v>
      </c>
      <c r="F35" s="131">
        <f>E35*1.21</f>
        <v>14786.708199999999</v>
      </c>
      <c r="G35" s="137" t="s">
        <v>43</v>
      </c>
      <c r="H35" s="184">
        <v>45898</v>
      </c>
      <c r="I35" s="175">
        <f>SUM(J35:J39)*1.21</f>
        <v>14786.708199999999</v>
      </c>
      <c r="J35" s="60">
        <v>6211.65</v>
      </c>
      <c r="K35" s="98"/>
      <c r="M35" s="7"/>
    </row>
    <row r="36" spans="1:15" x14ac:dyDescent="0.3">
      <c r="A36" s="179"/>
      <c r="B36" s="188"/>
      <c r="C36" s="65" t="s">
        <v>12</v>
      </c>
      <c r="D36" s="66">
        <v>4788.75</v>
      </c>
      <c r="E36" s="191"/>
      <c r="F36" s="132"/>
      <c r="G36" s="138"/>
      <c r="H36" s="185"/>
      <c r="I36" s="176"/>
      <c r="J36" s="63">
        <v>4788.75</v>
      </c>
      <c r="K36" s="64"/>
      <c r="L36" s="7"/>
    </row>
    <row r="37" spans="1:15" x14ac:dyDescent="0.3">
      <c r="A37" s="179"/>
      <c r="B37" s="188"/>
      <c r="C37" s="65" t="s">
        <v>13</v>
      </c>
      <c r="D37" s="66">
        <v>1000</v>
      </c>
      <c r="E37" s="191"/>
      <c r="F37" s="132"/>
      <c r="G37" s="138"/>
      <c r="H37" s="185"/>
      <c r="I37" s="176"/>
      <c r="J37" s="63">
        <v>1000</v>
      </c>
      <c r="K37" s="112" t="s">
        <v>45</v>
      </c>
    </row>
    <row r="38" spans="1:15" x14ac:dyDescent="0.3">
      <c r="A38" s="179"/>
      <c r="B38" s="188"/>
      <c r="C38" s="65" t="s">
        <v>15</v>
      </c>
      <c r="D38" s="77">
        <v>220.01</v>
      </c>
      <c r="E38" s="191"/>
      <c r="F38" s="132"/>
      <c r="G38" s="138"/>
      <c r="H38" s="185"/>
      <c r="I38" s="176"/>
      <c r="J38" s="63">
        <v>220.01</v>
      </c>
      <c r="K38" s="67"/>
    </row>
    <row r="39" spans="1:15" ht="15" thickBot="1" x14ac:dyDescent="0.35">
      <c r="A39" s="186"/>
      <c r="B39" s="189"/>
      <c r="C39" s="70" t="s">
        <v>16</v>
      </c>
      <c r="D39" s="71">
        <v>0.01</v>
      </c>
      <c r="E39" s="192"/>
      <c r="F39" s="133"/>
      <c r="G39" s="139"/>
      <c r="H39" s="193"/>
      <c r="I39" s="177"/>
      <c r="J39" s="72">
        <v>0.01</v>
      </c>
      <c r="K39" s="73"/>
    </row>
    <row r="40" spans="1:15" x14ac:dyDescent="0.3">
      <c r="A40" s="178" t="s">
        <v>25</v>
      </c>
      <c r="B40" s="180" t="s">
        <v>41</v>
      </c>
      <c r="C40" s="58" t="s">
        <v>11</v>
      </c>
      <c r="D40" s="74">
        <v>6462.65</v>
      </c>
      <c r="E40" s="182">
        <f>SUM(D40:D44)</f>
        <v>12476.44</v>
      </c>
      <c r="F40" s="131">
        <f>E40*1.21</f>
        <v>15096.492400000001</v>
      </c>
      <c r="G40" s="137" t="s">
        <v>48</v>
      </c>
      <c r="H40" s="184">
        <v>45922</v>
      </c>
      <c r="I40" s="131">
        <f>SUM(J40:J44)*1.21</f>
        <v>15096.492400000001</v>
      </c>
      <c r="J40" s="60">
        <v>6462.65</v>
      </c>
      <c r="K40" s="98"/>
    </row>
    <row r="41" spans="1:15" x14ac:dyDescent="0.3">
      <c r="A41" s="179"/>
      <c r="B41" s="181"/>
      <c r="C41" s="65" t="s">
        <v>12</v>
      </c>
      <c r="D41" s="66">
        <v>4788.75</v>
      </c>
      <c r="E41" s="183"/>
      <c r="F41" s="132"/>
      <c r="G41" s="138"/>
      <c r="H41" s="185"/>
      <c r="I41" s="132"/>
      <c r="J41" s="103">
        <v>4788.75</v>
      </c>
      <c r="K41" s="98"/>
    </row>
    <row r="42" spans="1:15" x14ac:dyDescent="0.3">
      <c r="A42" s="179"/>
      <c r="B42" s="181"/>
      <c r="C42" s="65" t="s">
        <v>13</v>
      </c>
      <c r="D42" s="66">
        <v>1000</v>
      </c>
      <c r="E42" s="183"/>
      <c r="F42" s="132"/>
      <c r="G42" s="138"/>
      <c r="H42" s="185"/>
      <c r="I42" s="132"/>
      <c r="J42" s="63">
        <v>1000</v>
      </c>
      <c r="K42" s="112" t="s">
        <v>49</v>
      </c>
    </row>
    <row r="43" spans="1:15" x14ac:dyDescent="0.3">
      <c r="A43" s="179"/>
      <c r="B43" s="181"/>
      <c r="C43" s="65" t="s">
        <v>15</v>
      </c>
      <c r="D43" s="77">
        <v>225.03</v>
      </c>
      <c r="E43" s="183"/>
      <c r="F43" s="132"/>
      <c r="G43" s="138"/>
      <c r="H43" s="185"/>
      <c r="I43" s="132"/>
      <c r="J43" s="63">
        <v>225.03</v>
      </c>
      <c r="K43" s="98"/>
    </row>
    <row r="44" spans="1:15" ht="15" thickBot="1" x14ac:dyDescent="0.35">
      <c r="A44" s="179"/>
      <c r="B44" s="181"/>
      <c r="C44" s="105" t="s">
        <v>16</v>
      </c>
      <c r="D44" s="106">
        <v>0.01</v>
      </c>
      <c r="E44" s="183"/>
      <c r="F44" s="132"/>
      <c r="G44" s="138"/>
      <c r="H44" s="185"/>
      <c r="I44" s="132"/>
      <c r="J44" s="107">
        <v>0.01</v>
      </c>
      <c r="K44" s="108"/>
      <c r="L44" s="7"/>
    </row>
    <row r="45" spans="1:15" ht="29.25" customHeight="1" thickBot="1" x14ac:dyDescent="0.35">
      <c r="A45" s="104"/>
      <c r="B45" s="102"/>
      <c r="C45" s="143" t="s">
        <v>18</v>
      </c>
      <c r="D45" s="144"/>
      <c r="E45" s="144"/>
      <c r="F45" s="144"/>
      <c r="G45" s="144"/>
      <c r="H45" s="144"/>
      <c r="I45" s="144"/>
      <c r="J45" s="144"/>
      <c r="K45" s="145"/>
    </row>
    <row r="46" spans="1:15" ht="15.6" x14ac:dyDescent="0.3">
      <c r="A46" s="166" t="s">
        <v>26</v>
      </c>
      <c r="B46" s="169" t="s">
        <v>42</v>
      </c>
      <c r="C46" s="109" t="s">
        <v>11</v>
      </c>
      <c r="D46" s="79">
        <v>7562.65</v>
      </c>
      <c r="E46" s="172">
        <f>SUM(D46:D50)</f>
        <v>13598.44</v>
      </c>
      <c r="F46" s="172">
        <f>E46*1.21</f>
        <v>16454.112400000002</v>
      </c>
      <c r="G46" s="125" t="s">
        <v>51</v>
      </c>
      <c r="H46" s="173">
        <v>46001</v>
      </c>
      <c r="I46" s="149">
        <f>SUM(J46:J50)*1.21</f>
        <v>16454.112400000002</v>
      </c>
      <c r="J46" s="79">
        <v>7562.65</v>
      </c>
      <c r="K46" s="80"/>
      <c r="M46" s="110"/>
      <c r="N46" s="110"/>
      <c r="O46" s="110"/>
    </row>
    <row r="47" spans="1:15" ht="15.6" x14ac:dyDescent="0.3">
      <c r="A47" s="167"/>
      <c r="B47" s="170"/>
      <c r="C47" s="78" t="s">
        <v>12</v>
      </c>
      <c r="D47" s="81">
        <v>4788.75</v>
      </c>
      <c r="E47" s="164"/>
      <c r="F47" s="164"/>
      <c r="G47" s="125"/>
      <c r="H47" s="173"/>
      <c r="I47" s="149"/>
      <c r="J47" s="81">
        <v>4788.75</v>
      </c>
      <c r="K47" s="82"/>
      <c r="M47" s="110"/>
    </row>
    <row r="48" spans="1:15" x14ac:dyDescent="0.3">
      <c r="A48" s="167"/>
      <c r="B48" s="170"/>
      <c r="C48" s="78" t="s">
        <v>13</v>
      </c>
      <c r="D48" s="81">
        <v>1000</v>
      </c>
      <c r="E48" s="164"/>
      <c r="F48" s="164"/>
      <c r="G48" s="125"/>
      <c r="H48" s="173"/>
      <c r="I48" s="149"/>
      <c r="J48" s="81">
        <v>1000</v>
      </c>
      <c r="K48" s="114" t="s">
        <v>57</v>
      </c>
      <c r="L48" s="7"/>
    </row>
    <row r="49" spans="1:13" x14ac:dyDescent="0.3">
      <c r="A49" s="167"/>
      <c r="B49" s="170"/>
      <c r="C49" s="78" t="s">
        <v>15</v>
      </c>
      <c r="D49" s="81">
        <v>247.03</v>
      </c>
      <c r="E49" s="164"/>
      <c r="F49" s="164"/>
      <c r="G49" s="125"/>
      <c r="H49" s="173"/>
      <c r="I49" s="149"/>
      <c r="J49" s="81">
        <v>247.03</v>
      </c>
      <c r="K49" s="82"/>
      <c r="L49" s="7"/>
      <c r="M49" s="7"/>
    </row>
    <row r="50" spans="1:13" ht="15" thickBot="1" x14ac:dyDescent="0.35">
      <c r="A50" s="168"/>
      <c r="B50" s="171"/>
      <c r="C50" s="83" t="s">
        <v>16</v>
      </c>
      <c r="D50" s="96">
        <v>0.01</v>
      </c>
      <c r="E50" s="165"/>
      <c r="F50" s="165"/>
      <c r="G50" s="126"/>
      <c r="H50" s="174"/>
      <c r="I50" s="150"/>
      <c r="J50" s="96">
        <v>0.01</v>
      </c>
      <c r="K50" s="84"/>
    </row>
    <row r="51" spans="1:13" x14ac:dyDescent="0.3">
      <c r="A51" s="151" t="s">
        <v>27</v>
      </c>
      <c r="B51" s="154" t="s">
        <v>47</v>
      </c>
      <c r="C51" s="109" t="s">
        <v>11</v>
      </c>
      <c r="D51" s="85">
        <v>6111.65</v>
      </c>
      <c r="E51" s="163">
        <f>SUM(D51:D55)</f>
        <v>12118.42</v>
      </c>
      <c r="F51" s="119">
        <f>E51*1.21</f>
        <v>14663.288199999999</v>
      </c>
      <c r="G51" s="122" t="s">
        <v>52</v>
      </c>
      <c r="H51" s="160">
        <v>46001</v>
      </c>
      <c r="I51" s="149">
        <f>SUM(J51:J55)*1.21</f>
        <v>14293.028199999999</v>
      </c>
      <c r="J51" s="86">
        <v>5811.65</v>
      </c>
      <c r="K51" s="87"/>
      <c r="L51" s="22"/>
    </row>
    <row r="52" spans="1:13" x14ac:dyDescent="0.3">
      <c r="A52" s="152"/>
      <c r="B52" s="155"/>
      <c r="C52" s="78" t="s">
        <v>12</v>
      </c>
      <c r="D52" s="88">
        <v>4788.75</v>
      </c>
      <c r="E52" s="164"/>
      <c r="F52" s="120"/>
      <c r="G52" s="123"/>
      <c r="H52" s="161"/>
      <c r="I52" s="149"/>
      <c r="J52" s="89">
        <v>4788.75</v>
      </c>
      <c r="K52" s="90"/>
    </row>
    <row r="53" spans="1:13" x14ac:dyDescent="0.3">
      <c r="A53" s="152"/>
      <c r="B53" s="155"/>
      <c r="C53" s="78" t="s">
        <v>13</v>
      </c>
      <c r="D53" s="91">
        <v>1000</v>
      </c>
      <c r="E53" s="164"/>
      <c r="F53" s="120"/>
      <c r="G53" s="123"/>
      <c r="H53" s="161"/>
      <c r="I53" s="149"/>
      <c r="J53" s="89">
        <v>1000</v>
      </c>
      <c r="K53" s="113" t="s">
        <v>57</v>
      </c>
    </row>
    <row r="54" spans="1:13" x14ac:dyDescent="0.3">
      <c r="A54" s="152"/>
      <c r="B54" s="155"/>
      <c r="C54" s="78" t="s">
        <v>15</v>
      </c>
      <c r="D54" s="92">
        <v>218.01</v>
      </c>
      <c r="E54" s="164"/>
      <c r="F54" s="120"/>
      <c r="G54" s="123"/>
      <c r="H54" s="161"/>
      <c r="I54" s="149"/>
      <c r="J54" s="89">
        <v>212.01</v>
      </c>
      <c r="K54" s="93"/>
    </row>
    <row r="55" spans="1:13" ht="15" thickBot="1" x14ac:dyDescent="0.35">
      <c r="A55" s="153"/>
      <c r="B55" s="156"/>
      <c r="C55" s="83" t="s">
        <v>16</v>
      </c>
      <c r="D55" s="96">
        <v>0.01</v>
      </c>
      <c r="E55" s="165"/>
      <c r="F55" s="121"/>
      <c r="G55" s="124"/>
      <c r="H55" s="162"/>
      <c r="I55" s="150"/>
      <c r="J55" s="94">
        <v>0.01</v>
      </c>
      <c r="K55" s="95"/>
    </row>
    <row r="56" spans="1:13" x14ac:dyDescent="0.3">
      <c r="A56" s="151" t="s">
        <v>28</v>
      </c>
      <c r="B56" s="154" t="s">
        <v>50</v>
      </c>
      <c r="C56" s="109" t="s">
        <v>11</v>
      </c>
      <c r="D56" s="85">
        <v>6762.65</v>
      </c>
      <c r="E56" s="157">
        <f>SUM(D56:D60)</f>
        <v>12765.24</v>
      </c>
      <c r="F56" s="119">
        <f>E56*1.21</f>
        <v>15445.940399999999</v>
      </c>
      <c r="G56" s="122" t="s">
        <v>53</v>
      </c>
      <c r="H56" s="160">
        <v>46001</v>
      </c>
      <c r="I56" s="149">
        <f>SUM(J56:J60)*1.21</f>
        <v>14642.476199999999</v>
      </c>
      <c r="J56" s="86">
        <v>6111.65</v>
      </c>
      <c r="K56" s="87"/>
    </row>
    <row r="57" spans="1:13" x14ac:dyDescent="0.3">
      <c r="A57" s="152"/>
      <c r="B57" s="155"/>
      <c r="C57" s="78" t="s">
        <v>12</v>
      </c>
      <c r="D57" s="88">
        <v>4428.75</v>
      </c>
      <c r="E57" s="158"/>
      <c r="F57" s="120"/>
      <c r="G57" s="123"/>
      <c r="H57" s="161"/>
      <c r="I57" s="149"/>
      <c r="J57" s="89">
        <v>4428.75</v>
      </c>
      <c r="K57" s="90"/>
    </row>
    <row r="58" spans="1:13" x14ac:dyDescent="0.3">
      <c r="A58" s="152"/>
      <c r="B58" s="155"/>
      <c r="C58" s="78" t="s">
        <v>13</v>
      </c>
      <c r="D58" s="88">
        <v>1350</v>
      </c>
      <c r="E58" s="158"/>
      <c r="F58" s="120"/>
      <c r="G58" s="123"/>
      <c r="H58" s="161"/>
      <c r="I58" s="149"/>
      <c r="J58" s="89">
        <v>1350</v>
      </c>
      <c r="K58" s="113" t="s">
        <v>57</v>
      </c>
    </row>
    <row r="59" spans="1:13" x14ac:dyDescent="0.3">
      <c r="A59" s="152"/>
      <c r="B59" s="155"/>
      <c r="C59" s="78" t="s">
        <v>15</v>
      </c>
      <c r="D59" s="92">
        <v>223.83</v>
      </c>
      <c r="E59" s="158"/>
      <c r="F59" s="120"/>
      <c r="G59" s="123"/>
      <c r="H59" s="161"/>
      <c r="I59" s="149"/>
      <c r="J59" s="89">
        <v>210.81</v>
      </c>
      <c r="K59" s="93"/>
      <c r="L59" s="7"/>
    </row>
    <row r="60" spans="1:13" ht="15" thickBot="1" x14ac:dyDescent="0.35">
      <c r="A60" s="153"/>
      <c r="B60" s="156"/>
      <c r="C60" s="83" t="s">
        <v>16</v>
      </c>
      <c r="D60" s="96">
        <v>0.01</v>
      </c>
      <c r="E60" s="159"/>
      <c r="F60" s="121"/>
      <c r="G60" s="124"/>
      <c r="H60" s="162"/>
      <c r="I60" s="150"/>
      <c r="J60" s="94">
        <v>0.01</v>
      </c>
      <c r="K60" s="95"/>
    </row>
    <row r="61" spans="1:13" x14ac:dyDescent="0.3">
      <c r="A61" s="20"/>
      <c r="B61" s="6"/>
      <c r="D61" s="33"/>
      <c r="E61" s="34"/>
      <c r="F61" s="35"/>
      <c r="G61" s="2"/>
      <c r="H61" s="36"/>
      <c r="I61" s="35"/>
      <c r="J61" s="37"/>
      <c r="K61" s="1"/>
    </row>
    <row r="62" spans="1:13" x14ac:dyDescent="0.3">
      <c r="B62" s="21"/>
      <c r="C62" s="38"/>
      <c r="D62" s="30"/>
      <c r="F62" s="32"/>
    </row>
    <row r="63" spans="1:13" x14ac:dyDescent="0.3">
      <c r="B63" s="21"/>
      <c r="C63" s="38"/>
      <c r="D63" s="32"/>
      <c r="F63" s="21"/>
    </row>
    <row r="64" spans="1:13" x14ac:dyDescent="0.3">
      <c r="B64" s="21"/>
      <c r="C64" s="38"/>
      <c r="D64" s="32"/>
      <c r="F64" s="32"/>
    </row>
    <row r="65" spans="2:10" x14ac:dyDescent="0.3">
      <c r="B65" s="21"/>
      <c r="C65" s="29"/>
      <c r="D65" s="32"/>
      <c r="E65" s="32"/>
      <c r="F65" s="32"/>
    </row>
    <row r="66" spans="2:10" x14ac:dyDescent="0.3">
      <c r="B66" s="21"/>
      <c r="C66" s="38"/>
      <c r="D66" s="32"/>
      <c r="F66" s="32"/>
    </row>
    <row r="67" spans="2:10" x14ac:dyDescent="0.3">
      <c r="B67" s="21"/>
      <c r="C67" s="29"/>
      <c r="D67" s="30"/>
      <c r="F67" s="32"/>
    </row>
    <row r="68" spans="2:10" x14ac:dyDescent="0.3">
      <c r="B68" s="21"/>
      <c r="C68" s="31"/>
      <c r="D68" s="32"/>
      <c r="F68" s="21"/>
    </row>
    <row r="69" spans="2:10" x14ac:dyDescent="0.3">
      <c r="B69" s="21"/>
      <c r="C69" s="38"/>
      <c r="D69" s="32"/>
      <c r="F69" s="32"/>
    </row>
    <row r="70" spans="2:10" ht="23.4" x14ac:dyDescent="0.45">
      <c r="B70" s="18"/>
      <c r="D70" s="32"/>
      <c r="F70" s="32"/>
    </row>
    <row r="71" spans="2:10" x14ac:dyDescent="0.3">
      <c r="D71" s="32"/>
      <c r="F71" s="32"/>
    </row>
    <row r="72" spans="2:10" x14ac:dyDescent="0.3">
      <c r="B72" s="21"/>
      <c r="C72" s="4"/>
      <c r="D72" s="32"/>
      <c r="E72" s="32"/>
      <c r="F72" s="32"/>
      <c r="J72" s="23"/>
    </row>
    <row r="73" spans="2:10" x14ac:dyDescent="0.3">
      <c r="B73" s="21"/>
      <c r="C73" s="4"/>
      <c r="D73" s="39"/>
      <c r="E73" s="32"/>
      <c r="F73" s="32"/>
      <c r="J73" s="23"/>
    </row>
    <row r="74" spans="2:10" x14ac:dyDescent="0.3">
      <c r="B74" s="21"/>
      <c r="C74" s="4"/>
      <c r="D74" s="39"/>
      <c r="E74" s="3"/>
      <c r="F74" s="32"/>
    </row>
    <row r="75" spans="2:10" x14ac:dyDescent="0.3">
      <c r="E75" s="3"/>
    </row>
    <row r="76" spans="2:10" x14ac:dyDescent="0.3">
      <c r="D76" s="19"/>
    </row>
    <row r="77" spans="2:10" x14ac:dyDescent="0.3">
      <c r="D77" s="19"/>
    </row>
    <row r="78" spans="2:10" x14ac:dyDescent="0.3">
      <c r="D78" s="19"/>
    </row>
    <row r="79" spans="2:10" x14ac:dyDescent="0.3">
      <c r="D79" s="19"/>
    </row>
    <row r="80" spans="2:10" x14ac:dyDescent="0.3">
      <c r="D80" s="19"/>
    </row>
    <row r="81" spans="4:5" x14ac:dyDescent="0.3">
      <c r="D81" s="19"/>
      <c r="E81" s="3"/>
    </row>
  </sheetData>
  <mergeCells count="83">
    <mergeCell ref="G1:I1"/>
    <mergeCell ref="D2:E2"/>
    <mergeCell ref="G2:I2"/>
    <mergeCell ref="J2:L2"/>
    <mergeCell ref="D1:F1"/>
    <mergeCell ref="H5:H9"/>
    <mergeCell ref="I5:I9"/>
    <mergeCell ref="A10:A14"/>
    <mergeCell ref="B10:B14"/>
    <mergeCell ref="E10:E14"/>
    <mergeCell ref="F10:F14"/>
    <mergeCell ref="G10:G14"/>
    <mergeCell ref="H10:H14"/>
    <mergeCell ref="I10:I14"/>
    <mergeCell ref="A5:A9"/>
    <mergeCell ref="B5:B9"/>
    <mergeCell ref="E5:E9"/>
    <mergeCell ref="F5:F9"/>
    <mergeCell ref="G5:G9"/>
    <mergeCell ref="I15:I19"/>
    <mergeCell ref="A20:A24"/>
    <mergeCell ref="B20:B24"/>
    <mergeCell ref="E20:E24"/>
    <mergeCell ref="F20:F24"/>
    <mergeCell ref="G20:G24"/>
    <mergeCell ref="H20:H24"/>
    <mergeCell ref="I20:I24"/>
    <mergeCell ref="A15:A19"/>
    <mergeCell ref="B15:B19"/>
    <mergeCell ref="E15:E19"/>
    <mergeCell ref="F15:F19"/>
    <mergeCell ref="G15:G19"/>
    <mergeCell ref="H15:H19"/>
    <mergeCell ref="I25:I29"/>
    <mergeCell ref="A30:A34"/>
    <mergeCell ref="B30:B34"/>
    <mergeCell ref="E30:E34"/>
    <mergeCell ref="F30:F34"/>
    <mergeCell ref="G30:G34"/>
    <mergeCell ref="H30:H34"/>
    <mergeCell ref="I30:I34"/>
    <mergeCell ref="A25:A29"/>
    <mergeCell ref="B25:B29"/>
    <mergeCell ref="E25:E29"/>
    <mergeCell ref="F25:F29"/>
    <mergeCell ref="G25:G29"/>
    <mergeCell ref="H25:H29"/>
    <mergeCell ref="I35:I39"/>
    <mergeCell ref="A40:A44"/>
    <mergeCell ref="B40:B44"/>
    <mergeCell ref="E40:E44"/>
    <mergeCell ref="F40:F44"/>
    <mergeCell ref="G40:G44"/>
    <mergeCell ref="H40:H44"/>
    <mergeCell ref="I40:I44"/>
    <mergeCell ref="A35:A39"/>
    <mergeCell ref="B35:B39"/>
    <mergeCell ref="E35:E39"/>
    <mergeCell ref="F35:F39"/>
    <mergeCell ref="G35:G39"/>
    <mergeCell ref="H35:H39"/>
    <mergeCell ref="C45:K45"/>
    <mergeCell ref="A46:A50"/>
    <mergeCell ref="B46:B50"/>
    <mergeCell ref="E46:E50"/>
    <mergeCell ref="F46:F50"/>
    <mergeCell ref="G46:G50"/>
    <mergeCell ref="H46:H50"/>
    <mergeCell ref="I46:I50"/>
    <mergeCell ref="I51:I55"/>
    <mergeCell ref="A56:A60"/>
    <mergeCell ref="B56:B60"/>
    <mergeCell ref="E56:E60"/>
    <mergeCell ref="F56:F60"/>
    <mergeCell ref="G56:G60"/>
    <mergeCell ref="H56:H60"/>
    <mergeCell ref="I56:I60"/>
    <mergeCell ref="A51:A55"/>
    <mergeCell ref="B51:B55"/>
    <mergeCell ref="E51:E55"/>
    <mergeCell ref="F51:F55"/>
    <mergeCell ref="G51:G55"/>
    <mergeCell ref="H51:H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>AYUNTAMIENTO DE LAS ROZAS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Aranzazu Martinez-Vara de Rey Garcia</dc:creator>
  <cp:lastModifiedBy>4905</cp:lastModifiedBy>
  <cp:lastPrinted>2023-06-22T10:38:46Z</cp:lastPrinted>
  <dcterms:created xsi:type="dcterms:W3CDTF">2022-03-09T12:43:11Z</dcterms:created>
  <dcterms:modified xsi:type="dcterms:W3CDTF">2026-03-06T12:42:21Z</dcterms:modified>
</cp:coreProperties>
</file>